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Temmuz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<sst xmlns="http://schemas.openxmlformats.org/spreadsheetml/2006/main" count="38" uniqueCount="19">
  <si>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</si>
  <si>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</si>
  <si>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</si>
  <si>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</si>
  <si>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</si>
  <si>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</si>
  <si>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</si>
  <si>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</si>
  <si>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</si>
  <si>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</si>
  <si>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</si>
  <si>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</si>
  <si>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</si>
  <si>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</si>
  <si>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</si>
  <si>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TEMMUZ AYI</t>
  </si>
  <si>
    <t>2010 YILI TEMMUZ AYI</t>
  </si>
  <si>
    <t>2011 YILI TEMMUZ AYI</t>
  </si>
  <si>
    <t>2012 YILI TEMMUZ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</si>
</sst>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13" fillId="0" borderId="24" xfId="0" applyNumberFormat="1" applyFont="1" applyBorder="1" applyAlignment="1">
      <alignment horizontal="center" vertical="center"/>
    </xf>
    <xf numFmtId="185" fontId="13" fillId="0" borderId="25" xfId="0" applyNumberFormat="1" applyFont="1" applyBorder="1" applyAlignment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85" fontId="4" fillId="0" borderId="36" xfId="0" applyNumberFormat="1" applyFont="1" applyBorder="1" applyAlignment="1">
      <alignment horizontal="center" vertical="center" wrapText="1"/>
    </xf>
    <xf numFmtId="185" fontId="4" fillId="0" borderId="37" xfId="0" applyNumberFormat="1" applyFont="1" applyBorder="1" applyAlignment="1">
      <alignment horizontal="center" vertical="center" wrapText="1"/>
    </xf>
    <xf numFmtId="185" fontId="12" fillId="0" borderId="22" xfId="0" applyNumberFormat="1" applyFont="1" applyBorder="1" applyAlignment="1">
      <alignment horizontal="center" vertical="center"/>
    </xf>
    <xf numFmtId="185" fontId="12" fillId="0" borderId="23" xfId="0" applyNumberFormat="1" applyFont="1" applyBorder="1" applyAlignment="1">
      <alignment horizontal="center" vertical="center"/>
    </xf>
    <xf numFmtId="185" fontId="12" fillId="0" borderId="38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185" fontId="12" fillId="0" borderId="22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8" xfId="0" applyFont="1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2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3.37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3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00390625" style="3" bestFit="1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1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62" t="s">
        <v>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2:25" ht="36" customHeight="1">
      <c r="B3" s="63" t="s">
        <v>10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ht="4.5" customHeight="1"/>
    <row r="5" spans="4:25" ht="24.75" customHeight="1">
      <c r="D5" s="46" t="s">
        <v>5</v>
      </c>
      <c r="E5" s="47"/>
      <c r="F5" s="48"/>
      <c r="G5" s="10"/>
      <c r="H5" s="46" t="s">
        <v>6</v>
      </c>
      <c r="I5" s="47"/>
      <c r="J5" s="48"/>
      <c r="K5" s="10"/>
      <c r="L5" s="46" t="s">
        <v>12</v>
      </c>
      <c r="M5" s="47"/>
      <c r="N5" s="48"/>
      <c r="O5" s="10"/>
      <c r="P5" s="46" t="s">
        <v>13</v>
      </c>
      <c r="Q5" s="47"/>
      <c r="R5" s="48"/>
      <c r="T5" s="64" t="s">
        <v>14</v>
      </c>
      <c r="U5" s="65"/>
      <c r="V5" s="65"/>
      <c r="W5" s="65"/>
      <c r="X5" s="65"/>
      <c r="Y5" s="66"/>
    </row>
    <row r="6" spans="4:25" ht="21.75" customHeight="1">
      <c r="D6" s="57" t="s">
        <v>3</v>
      </c>
      <c r="E6" s="58"/>
      <c r="F6" s="59"/>
      <c r="G6" s="1"/>
      <c r="H6" s="57" t="s">
        <v>3</v>
      </c>
      <c r="I6" s="58"/>
      <c r="J6" s="59"/>
      <c r="K6" s="1"/>
      <c r="L6" s="57" t="s">
        <v>3</v>
      </c>
      <c r="M6" s="58"/>
      <c r="N6" s="59"/>
      <c r="O6" s="1"/>
      <c r="P6" s="57" t="s">
        <v>3</v>
      </c>
      <c r="Q6" s="58"/>
      <c r="R6" s="59"/>
      <c r="T6" s="67"/>
      <c r="U6" s="68"/>
      <c r="V6" s="68"/>
      <c r="W6" s="68"/>
      <c r="X6" s="68"/>
      <c r="Y6" s="69"/>
    </row>
    <row r="7" spans="4:25" ht="21.75" customHeight="1">
      <c r="D7" s="56">
        <v>3229634</v>
      </c>
      <c r="E7" s="52"/>
      <c r="F7" s="53"/>
      <c r="G7" s="9"/>
      <c r="H7" s="51">
        <v>3764564</v>
      </c>
      <c r="I7" s="52"/>
      <c r="J7" s="53"/>
      <c r="K7" s="9"/>
      <c r="L7" s="51">
        <v>4333784</v>
      </c>
      <c r="M7" s="52"/>
      <c r="N7" s="53"/>
      <c r="O7" s="9"/>
      <c r="P7" s="51">
        <v>4019519</v>
      </c>
      <c r="Q7" s="52"/>
      <c r="R7" s="53"/>
      <c r="S7" s="6"/>
      <c r="T7" s="70"/>
      <c r="U7" s="71"/>
      <c r="V7" s="71"/>
      <c r="W7" s="71"/>
      <c r="X7" s="71"/>
      <c r="Y7" s="72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74" t="s">
        <v>0</v>
      </c>
      <c r="C9" s="24"/>
      <c r="D9" s="40" t="s">
        <v>4</v>
      </c>
      <c r="E9" s="38" t="s">
        <v>1</v>
      </c>
      <c r="F9" s="44" t="s">
        <v>2</v>
      </c>
      <c r="G9" s="25"/>
      <c r="H9" s="40" t="s">
        <v>4</v>
      </c>
      <c r="I9" s="38" t="s">
        <v>1</v>
      </c>
      <c r="J9" s="44" t="s">
        <v>2</v>
      </c>
      <c r="K9" s="25"/>
      <c r="L9" s="40" t="s">
        <v>4</v>
      </c>
      <c r="M9" s="38" t="s">
        <v>1</v>
      </c>
      <c r="N9" s="44" t="s">
        <v>2</v>
      </c>
      <c r="O9" s="25"/>
      <c r="P9" s="73" t="s">
        <v>4</v>
      </c>
      <c r="Q9" s="76" t="s">
        <v>1</v>
      </c>
      <c r="R9" s="60" t="s">
        <v>2</v>
      </c>
      <c r="S9" s="5"/>
      <c r="T9" s="49" t="s">
        <v>4</v>
      </c>
      <c r="U9" s="50"/>
      <c r="V9" s="54" t="s">
        <v>1</v>
      </c>
      <c r="W9" s="55"/>
      <c r="X9" s="54" t="s">
        <v>2</v>
      </c>
      <c r="Y9" s="55"/>
      <c r="Z9" s="5"/>
      <c r="AA9" s="5"/>
      <c r="AB9" s="5"/>
    </row>
    <row r="10" spans="2:28" s="4" customFormat="1" ht="21" customHeight="1">
      <c r="B10" s="75"/>
      <c r="C10" s="24"/>
      <c r="D10" s="41"/>
      <c r="E10" s="39"/>
      <c r="F10" s="45"/>
      <c r="G10" s="25"/>
      <c r="H10" s="41"/>
      <c r="I10" s="39"/>
      <c r="J10" s="45"/>
      <c r="K10" s="25"/>
      <c r="L10" s="41"/>
      <c r="M10" s="39"/>
      <c r="N10" s="45"/>
      <c r="O10" s="25"/>
      <c r="P10" s="73"/>
      <c r="Q10" s="76"/>
      <c r="R10" s="61"/>
      <c r="S10" s="5"/>
      <c r="T10" s="26" t="s">
        <v>7</v>
      </c>
      <c r="U10" s="27" t="s">
        <v>8</v>
      </c>
      <c r="V10" s="26" t="s">
        <v>7</v>
      </c>
      <c r="W10" s="27" t="s">
        <v>8</v>
      </c>
      <c r="X10" s="26" t="s">
        <v>7</v>
      </c>
      <c r="Y10" s="27" t="s">
        <v>8</v>
      </c>
      <c r="Z10" s="5"/>
      <c r="AA10" s="5"/>
      <c r="AB10" s="5"/>
    </row>
    <row r="11" spans="1:25" ht="19.5" customHeight="1">
      <c r="A11" s="2">
        <v>16</v>
      </c>
      <c r="B11" s="17">
        <v>41091</v>
      </c>
      <c r="C11" s="18"/>
      <c r="D11" s="19">
        <v>48341</v>
      </c>
      <c r="E11" s="20">
        <f>D11</f>
        <v>48341</v>
      </c>
      <c r="F11" s="21">
        <f>E11+D7</f>
        <v>3277975</v>
      </c>
      <c r="G11" s="22"/>
      <c r="H11" s="19">
        <v>42286</v>
      </c>
      <c r="I11" s="20">
        <f>H11</f>
        <v>42286</v>
      </c>
      <c r="J11" s="21">
        <f>I11+H7</f>
        <v>3806850</v>
      </c>
      <c r="K11" s="22"/>
      <c r="L11" s="19">
        <v>56685</v>
      </c>
      <c r="M11" s="20">
        <f>L11</f>
        <v>56685</v>
      </c>
      <c r="N11" s="21">
        <f>M11+L7</f>
        <v>4390469</v>
      </c>
      <c r="O11" s="8"/>
      <c r="P11" s="11">
        <v>65144</v>
      </c>
      <c r="Q11" s="12">
        <f>P11</f>
        <v>65144</v>
      </c>
      <c r="R11" s="13">
        <f>Q11+P7</f>
        <v>4084663</v>
      </c>
      <c r="S11" s="14"/>
      <c r="T11" s="15">
        <f>IF(P11="","",P11-L11)</f>
        <v>8459</v>
      </c>
      <c r="U11" s="16">
        <f>IF(P11="","",((T11/L11)*100))</f>
        <v>14.922819087942136</v>
      </c>
      <c r="V11" s="15">
        <f>IF(P11&lt;1,"",Q11-M11)</f>
        <v>8459</v>
      </c>
      <c r="W11" s="16">
        <f>IF(P11="","",((V11/M11)*100))</f>
        <v>14.922819087942136</v>
      </c>
      <c r="X11" s="15">
        <f>IF(P11&lt;1,"",R11-N11)</f>
        <v>-305806</v>
      </c>
      <c r="Y11" s="16">
        <f>IF(P11="","",((X11/N11)*100))</f>
        <v>-6.9652239885989395</v>
      </c>
    </row>
    <row r="12" spans="2:25" ht="19.5" customHeight="1">
      <c r="B12" s="17">
        <v>41092</v>
      </c>
      <c r="C12" s="18"/>
      <c r="D12" s="19">
        <v>37882</v>
      </c>
      <c r="E12" s="20">
        <f>E11+D12</f>
        <v>86223</v>
      </c>
      <c r="F12" s="21">
        <f>F11+D12</f>
        <v>3315857</v>
      </c>
      <c r="G12" s="22"/>
      <c r="H12" s="19">
        <v>53546</v>
      </c>
      <c r="I12" s="20">
        <f>I11+H12</f>
        <v>95832</v>
      </c>
      <c r="J12" s="21">
        <f>J11+H12</f>
        <v>3860396</v>
      </c>
      <c r="K12" s="22"/>
      <c r="L12" s="19">
        <v>71603</v>
      </c>
      <c r="M12" s="20">
        <f>M11+L12</f>
        <v>128288</v>
      </c>
      <c r="N12" s="21">
        <f>N11+L12</f>
        <v>4462072</v>
      </c>
      <c r="O12" s="8"/>
      <c r="P12" s="11">
        <v>47247</v>
      </c>
      <c r="Q12" s="12">
        <f>IF(P12="","",(Q11+P12))</f>
        <v>112391</v>
      </c>
      <c r="R12" s="13">
        <f>IF(P12="","",(R11+P12))</f>
        <v>4131910</v>
      </c>
      <c r="S12" s="14"/>
      <c r="T12" s="15">
        <f aca="true" t="shared" si="0" ref="T12:T41">IF(P12="","",P12-L12)</f>
        <v>-24356</v>
      </c>
      <c r="U12" s="16">
        <f aca="true" t="shared" si="1" ref="U12:U41">IF(P12="","",((T12/L12)*100))</f>
        <v>-34.01533455302152</v>
      </c>
      <c r="V12" s="15">
        <f>IF(P12="","",Q12-M12)</f>
        <v>-15897</v>
      </c>
      <c r="W12" s="16">
        <f aca="true" t="shared" si="2" ref="W12:W41">IF(P12="","",((V12/M12)*100))</f>
        <v>-12.391650037415815</v>
      </c>
      <c r="X12" s="15">
        <f>IF(P12="","",R12-N12)</f>
        <v>-330162</v>
      </c>
      <c r="Y12" s="16">
        <f aca="true" t="shared" si="3" ref="Y12:Y41">IF(P12="","",((X12/N12)*100))</f>
        <v>-7.399297904650575</v>
      </c>
    </row>
    <row r="13" spans="2:25" ht="19.5" customHeight="1">
      <c r="B13" s="17">
        <v>41093</v>
      </c>
      <c r="C13" s="18"/>
      <c r="D13" s="19">
        <v>48410</v>
      </c>
      <c r="E13" s="20">
        <f aca="true" t="shared" si="4" ref="E13:E41">E12+D13</f>
        <v>134633</v>
      </c>
      <c r="F13" s="21">
        <f aca="true" t="shared" si="5" ref="F13:F41">F12+D13</f>
        <v>3364267</v>
      </c>
      <c r="G13" s="22"/>
      <c r="H13" s="19">
        <v>65838</v>
      </c>
      <c r="I13" s="20">
        <f aca="true" t="shared" si="6" ref="I13:I41">I12+H13</f>
        <v>161670</v>
      </c>
      <c r="J13" s="21">
        <f aca="true" t="shared" si="7" ref="J13:J41">J12+H13</f>
        <v>3926234</v>
      </c>
      <c r="K13" s="22"/>
      <c r="L13" s="19">
        <v>61487</v>
      </c>
      <c r="M13" s="20">
        <f aca="true" t="shared" si="8" ref="M13:M41">M12+L13</f>
        <v>189775</v>
      </c>
      <c r="N13" s="21">
        <f aca="true" t="shared" si="9" ref="N13:N41">N12+L13</f>
        <v>4523559</v>
      </c>
      <c r="O13" s="8"/>
      <c r="P13" s="11">
        <v>55555</v>
      </c>
      <c r="Q13" s="12">
        <f aca="true" t="shared" si="10" ref="Q13:Q41">IF(P13="","",(Q12+P13))</f>
        <v>167946</v>
      </c>
      <c r="R13" s="13">
        <f aca="true" t="shared" si="11" ref="R13:R41">IF(P13="","",(R12+P13))</f>
        <v>4187465</v>
      </c>
      <c r="S13" s="14"/>
      <c r="T13" s="15">
        <f t="shared" si="0"/>
        <v>-5932</v>
      </c>
      <c r="U13" s="16">
        <f t="shared" si="1"/>
        <v>-9.647567778554816</v>
      </c>
      <c r="V13" s="15">
        <f aca="true" t="shared" si="12" ref="V13:V41">IF(P13="","",Q13-M13)</f>
        <v>-21829</v>
      </c>
      <c r="W13" s="16">
        <f t="shared" si="2"/>
        <v>-11.502568831510999</v>
      </c>
      <c r="X13" s="15">
        <f aca="true" t="shared" si="13" ref="X13:X41">IF(P13="","",R13-N13)</f>
        <v>-336094</v>
      </c>
      <c r="Y13" s="16">
        <f t="shared" si="3"/>
        <v>-7.429857773492067</v>
      </c>
    </row>
    <row r="14" spans="2:25" ht="19.5" customHeight="1">
      <c r="B14" s="17">
        <v>41094</v>
      </c>
      <c r="C14" s="18"/>
      <c r="D14" s="19">
        <v>66444</v>
      </c>
      <c r="E14" s="20">
        <f t="shared" si="4"/>
        <v>201077</v>
      </c>
      <c r="F14" s="21">
        <f t="shared" si="5"/>
        <v>3430711</v>
      </c>
      <c r="G14" s="22"/>
      <c r="H14" s="19">
        <v>56181</v>
      </c>
      <c r="I14" s="20">
        <f t="shared" si="6"/>
        <v>217851</v>
      </c>
      <c r="J14" s="21">
        <f t="shared" si="7"/>
        <v>3982415</v>
      </c>
      <c r="K14" s="22"/>
      <c r="L14" s="19">
        <v>46444</v>
      </c>
      <c r="M14" s="20">
        <f t="shared" si="8"/>
        <v>236219</v>
      </c>
      <c r="N14" s="21">
        <f t="shared" si="9"/>
        <v>4570003</v>
      </c>
      <c r="O14" s="8"/>
      <c r="P14" s="11">
        <v>53583</v>
      </c>
      <c r="Q14" s="12">
        <f t="shared" si="10"/>
        <v>221529</v>
      </c>
      <c r="R14" s="13">
        <f t="shared" si="11"/>
        <v>4241048</v>
      </c>
      <c r="S14" s="14"/>
      <c r="T14" s="15">
        <f t="shared" si="0"/>
        <v>7139</v>
      </c>
      <c r="U14" s="16">
        <f t="shared" si="1"/>
        <v>15.371199724399276</v>
      </c>
      <c r="V14" s="15">
        <f t="shared" si="12"/>
        <v>-14690</v>
      </c>
      <c r="W14" s="16">
        <f t="shared" si="2"/>
        <v>-6.21880543055385</v>
      </c>
      <c r="X14" s="15">
        <f t="shared" si="13"/>
        <v>-328955</v>
      </c>
      <c r="Y14" s="16">
        <f t="shared" si="3"/>
        <v>-7.198135318510731</v>
      </c>
    </row>
    <row r="15" spans="2:25" ht="19.5" customHeight="1">
      <c r="B15" s="17">
        <v>41095</v>
      </c>
      <c r="C15" s="18"/>
      <c r="D15" s="19">
        <v>56094</v>
      </c>
      <c r="E15" s="20">
        <f t="shared" si="4"/>
        <v>257171</v>
      </c>
      <c r="F15" s="21">
        <f t="shared" si="5"/>
        <v>3486805</v>
      </c>
      <c r="G15" s="22"/>
      <c r="H15" s="19">
        <v>40406</v>
      </c>
      <c r="I15" s="20">
        <f t="shared" si="6"/>
        <v>258257</v>
      </c>
      <c r="J15" s="21">
        <f t="shared" si="7"/>
        <v>4022821</v>
      </c>
      <c r="K15" s="22"/>
      <c r="L15" s="19">
        <v>53943</v>
      </c>
      <c r="M15" s="20">
        <f t="shared" si="8"/>
        <v>290162</v>
      </c>
      <c r="N15" s="21">
        <f t="shared" si="9"/>
        <v>4623946</v>
      </c>
      <c r="O15" s="8"/>
      <c r="P15" s="11">
        <v>48617</v>
      </c>
      <c r="Q15" s="12">
        <f t="shared" si="10"/>
        <v>270146</v>
      </c>
      <c r="R15" s="13">
        <f t="shared" si="11"/>
        <v>4289665</v>
      </c>
      <c r="S15" s="14"/>
      <c r="T15" s="15">
        <f t="shared" si="0"/>
        <v>-5326</v>
      </c>
      <c r="U15" s="16">
        <f t="shared" si="1"/>
        <v>-9.8733848692138</v>
      </c>
      <c r="V15" s="15">
        <f t="shared" si="12"/>
        <v>-20016</v>
      </c>
      <c r="W15" s="16">
        <f t="shared" si="2"/>
        <v>-6.898215479628621</v>
      </c>
      <c r="X15" s="15">
        <f t="shared" si="13"/>
        <v>-334281</v>
      </c>
      <c r="Y15" s="16">
        <f t="shared" si="3"/>
        <v>-7.2293448063623575</v>
      </c>
    </row>
    <row r="16" spans="2:25" ht="19.5" customHeight="1">
      <c r="B16" s="17">
        <v>41096</v>
      </c>
      <c r="C16" s="18"/>
      <c r="D16" s="19">
        <v>37747</v>
      </c>
      <c r="E16" s="20">
        <f t="shared" si="4"/>
        <v>294918</v>
      </c>
      <c r="F16" s="21">
        <f t="shared" si="5"/>
        <v>3524552</v>
      </c>
      <c r="G16" s="22"/>
      <c r="H16" s="19">
        <v>50546</v>
      </c>
      <c r="I16" s="20">
        <f t="shared" si="6"/>
        <v>308803</v>
      </c>
      <c r="J16" s="21">
        <f t="shared" si="7"/>
        <v>4073367</v>
      </c>
      <c r="K16" s="22"/>
      <c r="L16" s="19">
        <v>54353</v>
      </c>
      <c r="M16" s="20">
        <f t="shared" si="8"/>
        <v>344515</v>
      </c>
      <c r="N16" s="21">
        <f t="shared" si="9"/>
        <v>4678299</v>
      </c>
      <c r="O16" s="8"/>
      <c r="P16" s="11">
        <v>57000</v>
      </c>
      <c r="Q16" s="12">
        <f t="shared" si="10"/>
        <v>327146</v>
      </c>
      <c r="R16" s="13">
        <f t="shared" si="11"/>
        <v>4346665</v>
      </c>
      <c r="S16" s="14"/>
      <c r="T16" s="15">
        <f t="shared" si="0"/>
        <v>2647</v>
      </c>
      <c r="U16" s="16">
        <f t="shared" si="1"/>
        <v>4.870016374441153</v>
      </c>
      <c r="V16" s="15">
        <f t="shared" si="12"/>
        <v>-17369</v>
      </c>
      <c r="W16" s="16">
        <f t="shared" si="2"/>
        <v>-5.041580192444451</v>
      </c>
      <c r="X16" s="15">
        <f t="shared" si="13"/>
        <v>-331634</v>
      </c>
      <c r="Y16" s="16">
        <f t="shared" si="3"/>
        <v>-7.088773077565158</v>
      </c>
    </row>
    <row r="17" spans="2:25" ht="19.5" customHeight="1">
      <c r="B17" s="17">
        <v>41097</v>
      </c>
      <c r="C17" s="18"/>
      <c r="D17" s="19">
        <v>49345</v>
      </c>
      <c r="E17" s="20">
        <f t="shared" si="4"/>
        <v>344263</v>
      </c>
      <c r="F17" s="21">
        <f t="shared" si="5"/>
        <v>3573897</v>
      </c>
      <c r="G17" s="22"/>
      <c r="H17" s="19">
        <v>50773</v>
      </c>
      <c r="I17" s="20">
        <f t="shared" si="6"/>
        <v>359576</v>
      </c>
      <c r="J17" s="21">
        <f t="shared" si="7"/>
        <v>4124140</v>
      </c>
      <c r="K17" s="22"/>
      <c r="L17" s="19">
        <v>45920</v>
      </c>
      <c r="M17" s="20">
        <f t="shared" si="8"/>
        <v>390435</v>
      </c>
      <c r="N17" s="21">
        <f t="shared" si="9"/>
        <v>4724219</v>
      </c>
      <c r="O17" s="8"/>
      <c r="P17" s="11">
        <v>70149</v>
      </c>
      <c r="Q17" s="12">
        <f t="shared" si="10"/>
        <v>397295</v>
      </c>
      <c r="R17" s="13">
        <f t="shared" si="11"/>
        <v>4416814</v>
      </c>
      <c r="S17" s="14"/>
      <c r="T17" s="15">
        <f t="shared" si="0"/>
        <v>24229</v>
      </c>
      <c r="U17" s="16">
        <f t="shared" si="1"/>
        <v>52.76350174216028</v>
      </c>
      <c r="V17" s="15">
        <f t="shared" si="12"/>
        <v>6860</v>
      </c>
      <c r="W17" s="16">
        <f t="shared" si="2"/>
        <v>1.7570146119072316</v>
      </c>
      <c r="X17" s="15">
        <f t="shared" si="13"/>
        <v>-307405</v>
      </c>
      <c r="Y17" s="16">
        <f t="shared" si="3"/>
        <v>-6.507001474741116</v>
      </c>
    </row>
    <row r="18" spans="2:25" ht="19.5" customHeight="1">
      <c r="B18" s="17">
        <v>41098</v>
      </c>
      <c r="C18" s="18"/>
      <c r="D18" s="19">
        <v>48391</v>
      </c>
      <c r="E18" s="20">
        <f t="shared" si="4"/>
        <v>392654</v>
      </c>
      <c r="F18" s="21">
        <f t="shared" si="5"/>
        <v>3622288</v>
      </c>
      <c r="G18" s="22"/>
      <c r="H18" s="19">
        <v>40839</v>
      </c>
      <c r="I18" s="20">
        <f t="shared" si="6"/>
        <v>400415</v>
      </c>
      <c r="J18" s="21">
        <f t="shared" si="7"/>
        <v>4164979</v>
      </c>
      <c r="K18" s="22"/>
      <c r="L18" s="19">
        <v>53827</v>
      </c>
      <c r="M18" s="20">
        <f t="shared" si="8"/>
        <v>444262</v>
      </c>
      <c r="N18" s="21">
        <f t="shared" si="9"/>
        <v>4778046</v>
      </c>
      <c r="O18" s="8"/>
      <c r="P18" s="11">
        <v>65278</v>
      </c>
      <c r="Q18" s="12">
        <f t="shared" si="10"/>
        <v>462573</v>
      </c>
      <c r="R18" s="13">
        <f t="shared" si="11"/>
        <v>4482092</v>
      </c>
      <c r="S18" s="14"/>
      <c r="T18" s="15">
        <f t="shared" si="0"/>
        <v>11451</v>
      </c>
      <c r="U18" s="16">
        <f t="shared" si="1"/>
        <v>21.273710219778177</v>
      </c>
      <c r="V18" s="15">
        <f t="shared" si="12"/>
        <v>18311</v>
      </c>
      <c r="W18" s="16">
        <f t="shared" si="2"/>
        <v>4.121666944280627</v>
      </c>
      <c r="X18" s="15">
        <f t="shared" si="13"/>
        <v>-295954</v>
      </c>
      <c r="Y18" s="16">
        <f t="shared" si="3"/>
        <v>-6.194038316081511</v>
      </c>
    </row>
    <row r="19" spans="2:25" ht="19.5" customHeight="1">
      <c r="B19" s="17">
        <v>41099</v>
      </c>
      <c r="C19" s="18"/>
      <c r="D19" s="19">
        <v>37035</v>
      </c>
      <c r="E19" s="20">
        <f t="shared" si="4"/>
        <v>429689</v>
      </c>
      <c r="F19" s="21">
        <f t="shared" si="5"/>
        <v>3659323</v>
      </c>
      <c r="G19" s="22"/>
      <c r="H19" s="19">
        <v>53730</v>
      </c>
      <c r="I19" s="20">
        <f t="shared" si="6"/>
        <v>454145</v>
      </c>
      <c r="J19" s="21">
        <f t="shared" si="7"/>
        <v>4218709</v>
      </c>
      <c r="K19" s="22"/>
      <c r="L19" s="19">
        <v>68154</v>
      </c>
      <c r="M19" s="20">
        <f t="shared" si="8"/>
        <v>512416</v>
      </c>
      <c r="N19" s="21">
        <f t="shared" si="9"/>
        <v>4846200</v>
      </c>
      <c r="O19" s="8"/>
      <c r="P19" s="11">
        <v>47117</v>
      </c>
      <c r="Q19" s="12">
        <f t="shared" si="10"/>
        <v>509690</v>
      </c>
      <c r="R19" s="13">
        <f t="shared" si="11"/>
        <v>4529209</v>
      </c>
      <c r="S19" s="14"/>
      <c r="T19" s="15">
        <f t="shared" si="0"/>
        <v>-21037</v>
      </c>
      <c r="U19" s="16">
        <f t="shared" si="1"/>
        <v>-30.86686034568771</v>
      </c>
      <c r="V19" s="15">
        <f t="shared" si="12"/>
        <v>-2726</v>
      </c>
      <c r="W19" s="16">
        <f t="shared" si="2"/>
        <v>-0.5319896334228439</v>
      </c>
      <c r="X19" s="15">
        <f t="shared" si="13"/>
        <v>-316991</v>
      </c>
      <c r="Y19" s="16">
        <f t="shared" si="3"/>
        <v>-6.541021831538113</v>
      </c>
    </row>
    <row r="20" spans="2:25" ht="19.5" customHeight="1">
      <c r="B20" s="17">
        <v>41100</v>
      </c>
      <c r="C20" s="18"/>
      <c r="D20" s="19">
        <v>50631</v>
      </c>
      <c r="E20" s="20">
        <f t="shared" si="4"/>
        <v>480320</v>
      </c>
      <c r="F20" s="21">
        <f t="shared" si="5"/>
        <v>3709954</v>
      </c>
      <c r="G20" s="22"/>
      <c r="H20" s="19">
        <v>62940</v>
      </c>
      <c r="I20" s="20">
        <f t="shared" si="6"/>
        <v>517085</v>
      </c>
      <c r="J20" s="21">
        <f t="shared" si="7"/>
        <v>4281649</v>
      </c>
      <c r="K20" s="22"/>
      <c r="L20" s="19">
        <v>61032</v>
      </c>
      <c r="M20" s="20">
        <f t="shared" si="8"/>
        <v>573448</v>
      </c>
      <c r="N20" s="21">
        <f t="shared" si="9"/>
        <v>4907232</v>
      </c>
      <c r="O20" s="8"/>
      <c r="P20" s="11">
        <v>55696</v>
      </c>
      <c r="Q20" s="12">
        <f t="shared" si="10"/>
        <v>565386</v>
      </c>
      <c r="R20" s="13">
        <f t="shared" si="11"/>
        <v>4584905</v>
      </c>
      <c r="S20" s="14"/>
      <c r="T20" s="15">
        <f t="shared" si="0"/>
        <v>-5336</v>
      </c>
      <c r="U20" s="16">
        <f t="shared" si="1"/>
        <v>-8.742954515663914</v>
      </c>
      <c r="V20" s="15">
        <f t="shared" si="12"/>
        <v>-8062</v>
      </c>
      <c r="W20" s="16">
        <f t="shared" si="2"/>
        <v>-1.4058816143747994</v>
      </c>
      <c r="X20" s="15">
        <f t="shared" si="13"/>
        <v>-322327</v>
      </c>
      <c r="Y20" s="16">
        <f t="shared" si="3"/>
        <v>-6.5684076073843665</v>
      </c>
    </row>
    <row r="21" spans="2:26" ht="19.5" customHeight="1">
      <c r="B21" s="17">
        <v>41101</v>
      </c>
      <c r="C21" s="18"/>
      <c r="D21" s="19">
        <v>62478</v>
      </c>
      <c r="E21" s="20">
        <f t="shared" si="4"/>
        <v>542798</v>
      </c>
      <c r="F21" s="21">
        <f t="shared" si="5"/>
        <v>3772432</v>
      </c>
      <c r="G21" s="22"/>
      <c r="H21" s="19">
        <v>54906</v>
      </c>
      <c r="I21" s="20">
        <f t="shared" si="6"/>
        <v>571991</v>
      </c>
      <c r="J21" s="21">
        <f t="shared" si="7"/>
        <v>4336555</v>
      </c>
      <c r="K21" s="22"/>
      <c r="L21" s="19">
        <v>48540</v>
      </c>
      <c r="M21" s="20">
        <f t="shared" si="8"/>
        <v>621988</v>
      </c>
      <c r="N21" s="21">
        <f t="shared" si="9"/>
        <v>4955772</v>
      </c>
      <c r="O21" s="8"/>
      <c r="P21" s="11">
        <v>54471</v>
      </c>
      <c r="Q21" s="12">
        <f t="shared" si="10"/>
        <v>619857</v>
      </c>
      <c r="R21" s="13">
        <f t="shared" si="11"/>
        <v>4639376</v>
      </c>
      <c r="S21" s="14"/>
      <c r="T21" s="15">
        <f t="shared" si="0"/>
        <v>5931</v>
      </c>
      <c r="U21" s="16">
        <f t="shared" si="1"/>
        <v>12.218788627935723</v>
      </c>
      <c r="V21" s="15">
        <f t="shared" si="12"/>
        <v>-2131</v>
      </c>
      <c r="W21" s="16">
        <f t="shared" si="2"/>
        <v>-0.34261111146838846</v>
      </c>
      <c r="X21" s="15">
        <f t="shared" si="13"/>
        <v>-316396</v>
      </c>
      <c r="Y21" s="16">
        <f t="shared" si="3"/>
        <v>-6.384393793741923</v>
      </c>
      <c r="Z21" s="7"/>
    </row>
    <row r="22" spans="2:25" ht="19.5" customHeight="1">
      <c r="B22" s="17">
        <v>41102</v>
      </c>
      <c r="C22" s="18"/>
      <c r="D22" s="19">
        <v>57014</v>
      </c>
      <c r="E22" s="20">
        <f t="shared" si="4"/>
        <v>599812</v>
      </c>
      <c r="F22" s="21">
        <f t="shared" si="5"/>
        <v>3829446</v>
      </c>
      <c r="G22" s="22"/>
      <c r="H22" s="19">
        <v>40591</v>
      </c>
      <c r="I22" s="20">
        <f t="shared" si="6"/>
        <v>612582</v>
      </c>
      <c r="J22" s="21">
        <f t="shared" si="7"/>
        <v>4377146</v>
      </c>
      <c r="K22" s="22"/>
      <c r="L22" s="19">
        <v>49985</v>
      </c>
      <c r="M22" s="20">
        <f t="shared" si="8"/>
        <v>671973</v>
      </c>
      <c r="N22" s="21">
        <f t="shared" si="9"/>
        <v>5005757</v>
      </c>
      <c r="O22" s="8"/>
      <c r="P22" s="11">
        <v>51535</v>
      </c>
      <c r="Q22" s="12">
        <f t="shared" si="10"/>
        <v>671392</v>
      </c>
      <c r="R22" s="13">
        <f t="shared" si="11"/>
        <v>4690911</v>
      </c>
      <c r="S22" s="14"/>
      <c r="T22" s="15">
        <f t="shared" si="0"/>
        <v>1550</v>
      </c>
      <c r="U22" s="16">
        <f t="shared" si="1"/>
        <v>3.1009302790837254</v>
      </c>
      <c r="V22" s="15">
        <f t="shared" si="12"/>
        <v>-581</v>
      </c>
      <c r="W22" s="16">
        <f t="shared" si="2"/>
        <v>-0.08646180724523157</v>
      </c>
      <c r="X22" s="15">
        <f t="shared" si="13"/>
        <v>-314846</v>
      </c>
      <c r="Y22" s="16">
        <f t="shared" si="3"/>
        <v>-6.289678064676332</v>
      </c>
    </row>
    <row r="23" spans="2:25" ht="19.5" customHeight="1">
      <c r="B23" s="17">
        <v>41103</v>
      </c>
      <c r="C23" s="18"/>
      <c r="D23" s="19">
        <v>35552</v>
      </c>
      <c r="E23" s="20">
        <f t="shared" si="4"/>
        <v>635364</v>
      </c>
      <c r="F23" s="21">
        <f t="shared" si="5"/>
        <v>3864998</v>
      </c>
      <c r="G23" s="22"/>
      <c r="H23" s="19">
        <v>48943</v>
      </c>
      <c r="I23" s="20">
        <f t="shared" si="6"/>
        <v>661525</v>
      </c>
      <c r="J23" s="21">
        <f t="shared" si="7"/>
        <v>4426089</v>
      </c>
      <c r="K23" s="22"/>
      <c r="L23" s="19">
        <v>54713</v>
      </c>
      <c r="M23" s="20">
        <f t="shared" si="8"/>
        <v>726686</v>
      </c>
      <c r="N23" s="21">
        <f t="shared" si="9"/>
        <v>5060470</v>
      </c>
      <c r="O23" s="8"/>
      <c r="P23" s="11">
        <v>54410</v>
      </c>
      <c r="Q23" s="12">
        <f t="shared" si="10"/>
        <v>725802</v>
      </c>
      <c r="R23" s="13">
        <f t="shared" si="11"/>
        <v>4745321</v>
      </c>
      <c r="S23" s="14"/>
      <c r="T23" s="15">
        <f t="shared" si="0"/>
        <v>-303</v>
      </c>
      <c r="U23" s="16">
        <f t="shared" si="1"/>
        <v>-0.5537989143348016</v>
      </c>
      <c r="V23" s="15">
        <f t="shared" si="12"/>
        <v>-884</v>
      </c>
      <c r="W23" s="16">
        <f t="shared" si="2"/>
        <v>-0.12164813963665187</v>
      </c>
      <c r="X23" s="15">
        <f t="shared" si="13"/>
        <v>-315149</v>
      </c>
      <c r="Y23" s="16">
        <f t="shared" si="3"/>
        <v>-6.227662647935864</v>
      </c>
    </row>
    <row r="24" spans="2:25" ht="19.5" customHeight="1">
      <c r="B24" s="17">
        <v>41104</v>
      </c>
      <c r="C24" s="18"/>
      <c r="D24" s="19">
        <v>48860</v>
      </c>
      <c r="E24" s="20">
        <f t="shared" si="4"/>
        <v>684224</v>
      </c>
      <c r="F24" s="21">
        <f t="shared" si="5"/>
        <v>3913858</v>
      </c>
      <c r="G24" s="22"/>
      <c r="H24" s="19">
        <v>50109</v>
      </c>
      <c r="I24" s="20">
        <f t="shared" si="6"/>
        <v>711634</v>
      </c>
      <c r="J24" s="21">
        <f t="shared" si="7"/>
        <v>4476198</v>
      </c>
      <c r="K24" s="22"/>
      <c r="L24" s="19">
        <v>48970</v>
      </c>
      <c r="M24" s="20">
        <f t="shared" si="8"/>
        <v>775656</v>
      </c>
      <c r="N24" s="21">
        <f t="shared" si="9"/>
        <v>5109440</v>
      </c>
      <c r="O24" s="8"/>
      <c r="P24" s="11">
        <v>69349</v>
      </c>
      <c r="Q24" s="12">
        <f t="shared" si="10"/>
        <v>795151</v>
      </c>
      <c r="R24" s="13">
        <f t="shared" si="11"/>
        <v>4814670</v>
      </c>
      <c r="S24" s="14"/>
      <c r="T24" s="15">
        <f t="shared" si="0"/>
        <v>20379</v>
      </c>
      <c r="U24" s="16">
        <f t="shared" si="1"/>
        <v>41.61527465795385</v>
      </c>
      <c r="V24" s="15">
        <f t="shared" si="12"/>
        <v>19495</v>
      </c>
      <c r="W24" s="16">
        <f t="shared" si="2"/>
        <v>2.513356436358386</v>
      </c>
      <c r="X24" s="15">
        <f t="shared" si="13"/>
        <v>-294770</v>
      </c>
      <c r="Y24" s="16">
        <f t="shared" si="3"/>
        <v>-5.769125383603683</v>
      </c>
    </row>
    <row r="25" spans="2:25" ht="19.5" customHeight="1">
      <c r="B25" s="17">
        <v>41105</v>
      </c>
      <c r="C25" s="18"/>
      <c r="D25" s="19">
        <v>49955</v>
      </c>
      <c r="E25" s="20">
        <f t="shared" si="4"/>
        <v>734179</v>
      </c>
      <c r="F25" s="21">
        <f t="shared" si="5"/>
        <v>3963813</v>
      </c>
      <c r="G25" s="22"/>
      <c r="H25" s="19">
        <v>42637</v>
      </c>
      <c r="I25" s="20">
        <f t="shared" si="6"/>
        <v>754271</v>
      </c>
      <c r="J25" s="21">
        <f t="shared" si="7"/>
        <v>4518835</v>
      </c>
      <c r="K25" s="22"/>
      <c r="L25" s="19">
        <v>56848</v>
      </c>
      <c r="M25" s="20">
        <f t="shared" si="8"/>
        <v>832504</v>
      </c>
      <c r="N25" s="21">
        <f t="shared" si="9"/>
        <v>5166288</v>
      </c>
      <c r="O25" s="8"/>
      <c r="P25" s="11">
        <v>65336</v>
      </c>
      <c r="Q25" s="12">
        <f t="shared" si="10"/>
        <v>860487</v>
      </c>
      <c r="R25" s="13">
        <f t="shared" si="11"/>
        <v>4880006</v>
      </c>
      <c r="S25" s="14"/>
      <c r="T25" s="15">
        <f t="shared" si="0"/>
        <v>8488</v>
      </c>
      <c r="U25" s="16">
        <f t="shared" si="1"/>
        <v>14.931044188010132</v>
      </c>
      <c r="V25" s="15">
        <f t="shared" si="12"/>
        <v>27983</v>
      </c>
      <c r="W25" s="16">
        <f t="shared" si="2"/>
        <v>3.3613051709060855</v>
      </c>
      <c r="X25" s="15">
        <f t="shared" si="13"/>
        <v>-286282</v>
      </c>
      <c r="Y25" s="16">
        <f t="shared" si="3"/>
        <v>-5.541348062670916</v>
      </c>
    </row>
    <row r="26" spans="2:25" ht="19.5" customHeight="1">
      <c r="B26" s="17">
        <v>41106</v>
      </c>
      <c r="C26" s="18"/>
      <c r="D26" s="19">
        <v>38276</v>
      </c>
      <c r="E26" s="20">
        <f t="shared" si="4"/>
        <v>772455</v>
      </c>
      <c r="F26" s="21">
        <f t="shared" si="5"/>
        <v>4002089</v>
      </c>
      <c r="G26" s="22"/>
      <c r="H26" s="19">
        <v>55045</v>
      </c>
      <c r="I26" s="20">
        <f t="shared" si="6"/>
        <v>809316</v>
      </c>
      <c r="J26" s="21">
        <f t="shared" si="7"/>
        <v>4573880</v>
      </c>
      <c r="K26" s="22"/>
      <c r="L26" s="19">
        <v>67261</v>
      </c>
      <c r="M26" s="20">
        <f t="shared" si="8"/>
        <v>899765</v>
      </c>
      <c r="N26" s="21">
        <f t="shared" si="9"/>
        <v>5233549</v>
      </c>
      <c r="O26" s="8"/>
      <c r="P26" s="11">
        <v>45961</v>
      </c>
      <c r="Q26" s="12">
        <f t="shared" si="10"/>
        <v>906448</v>
      </c>
      <c r="R26" s="13">
        <f t="shared" si="11"/>
        <v>4925967</v>
      </c>
      <c r="S26" s="14"/>
      <c r="T26" s="15">
        <f t="shared" si="0"/>
        <v>-21300</v>
      </c>
      <c r="U26" s="16">
        <f t="shared" si="1"/>
        <v>-31.667682609535987</v>
      </c>
      <c r="V26" s="15">
        <f t="shared" si="12"/>
        <v>6683</v>
      </c>
      <c r="W26" s="16">
        <f t="shared" si="2"/>
        <v>0.7427494957016554</v>
      </c>
      <c r="X26" s="15">
        <f t="shared" si="13"/>
        <v>-307582</v>
      </c>
      <c r="Y26" s="16">
        <f t="shared" si="3"/>
        <v>-5.877120860051181</v>
      </c>
    </row>
    <row r="27" spans="2:25" ht="19.5" customHeight="1">
      <c r="B27" s="17">
        <v>41107</v>
      </c>
      <c r="C27" s="18"/>
      <c r="D27" s="19">
        <v>52072</v>
      </c>
      <c r="E27" s="20">
        <f t="shared" si="4"/>
        <v>824527</v>
      </c>
      <c r="F27" s="21">
        <f t="shared" si="5"/>
        <v>4054161</v>
      </c>
      <c r="G27" s="22"/>
      <c r="H27" s="19">
        <v>63935</v>
      </c>
      <c r="I27" s="20">
        <f t="shared" si="6"/>
        <v>873251</v>
      </c>
      <c r="J27" s="21">
        <f t="shared" si="7"/>
        <v>4637815</v>
      </c>
      <c r="K27" s="22"/>
      <c r="L27" s="19">
        <v>61730</v>
      </c>
      <c r="M27" s="20">
        <f t="shared" si="8"/>
        <v>961495</v>
      </c>
      <c r="N27" s="21">
        <f t="shared" si="9"/>
        <v>5295279</v>
      </c>
      <c r="O27" s="8"/>
      <c r="P27" s="11">
        <v>57613</v>
      </c>
      <c r="Q27" s="12">
        <f t="shared" si="10"/>
        <v>964061</v>
      </c>
      <c r="R27" s="13">
        <f t="shared" si="11"/>
        <v>4983580</v>
      </c>
      <c r="S27" s="14"/>
      <c r="T27" s="15">
        <f t="shared" si="0"/>
        <v>-4117</v>
      </c>
      <c r="U27" s="16">
        <f t="shared" si="1"/>
        <v>-6.669366596468492</v>
      </c>
      <c r="V27" s="15">
        <f t="shared" si="12"/>
        <v>2566</v>
      </c>
      <c r="W27" s="16">
        <f t="shared" si="2"/>
        <v>0.2668760627980385</v>
      </c>
      <c r="X27" s="15">
        <f t="shared" si="13"/>
        <v>-311699</v>
      </c>
      <c r="Y27" s="16">
        <f t="shared" si="3"/>
        <v>-5.886356507371944</v>
      </c>
    </row>
    <row r="28" spans="2:25" ht="19.5" customHeight="1">
      <c r="B28" s="17">
        <v>41108</v>
      </c>
      <c r="C28" s="18"/>
      <c r="D28" s="19">
        <v>63972</v>
      </c>
      <c r="E28" s="20">
        <f t="shared" si="4"/>
        <v>888499</v>
      </c>
      <c r="F28" s="21">
        <f t="shared" si="5"/>
        <v>4118133</v>
      </c>
      <c r="G28" s="22"/>
      <c r="H28" s="19">
        <v>58468</v>
      </c>
      <c r="I28" s="20">
        <f t="shared" si="6"/>
        <v>931719</v>
      </c>
      <c r="J28" s="21">
        <f t="shared" si="7"/>
        <v>4696283</v>
      </c>
      <c r="K28" s="22"/>
      <c r="L28" s="19">
        <v>48804</v>
      </c>
      <c r="M28" s="20">
        <f t="shared" si="8"/>
        <v>1010299</v>
      </c>
      <c r="N28" s="21">
        <f t="shared" si="9"/>
        <v>5344083</v>
      </c>
      <c r="O28" s="8"/>
      <c r="P28" s="11">
        <v>57433</v>
      </c>
      <c r="Q28" s="12">
        <f t="shared" si="10"/>
        <v>1021494</v>
      </c>
      <c r="R28" s="13">
        <f t="shared" si="11"/>
        <v>5041013</v>
      </c>
      <c r="S28" s="14"/>
      <c r="T28" s="15">
        <f t="shared" si="0"/>
        <v>8629</v>
      </c>
      <c r="U28" s="16">
        <f t="shared" si="1"/>
        <v>17.680927792803868</v>
      </c>
      <c r="V28" s="15">
        <f t="shared" si="12"/>
        <v>11195</v>
      </c>
      <c r="W28" s="16">
        <f t="shared" si="2"/>
        <v>1.108087803709595</v>
      </c>
      <c r="X28" s="15">
        <f t="shared" si="13"/>
        <v>-303070</v>
      </c>
      <c r="Y28" s="16">
        <f t="shared" si="3"/>
        <v>-5.671131979050474</v>
      </c>
    </row>
    <row r="29" spans="2:25" ht="19.5" customHeight="1">
      <c r="B29" s="17">
        <v>41109</v>
      </c>
      <c r="C29" s="18"/>
      <c r="D29" s="19">
        <v>56810</v>
      </c>
      <c r="E29" s="20">
        <f t="shared" si="4"/>
        <v>945309</v>
      </c>
      <c r="F29" s="21">
        <f t="shared" si="5"/>
        <v>4174943</v>
      </c>
      <c r="G29" s="22"/>
      <c r="H29" s="19">
        <v>41933</v>
      </c>
      <c r="I29" s="20">
        <f t="shared" si="6"/>
        <v>973652</v>
      </c>
      <c r="J29" s="21">
        <f t="shared" si="7"/>
        <v>4738216</v>
      </c>
      <c r="K29" s="22"/>
      <c r="L29" s="19">
        <v>50245</v>
      </c>
      <c r="M29" s="20">
        <f t="shared" si="8"/>
        <v>1060544</v>
      </c>
      <c r="N29" s="21">
        <f t="shared" si="9"/>
        <v>5394328</v>
      </c>
      <c r="O29" s="8"/>
      <c r="P29" s="11">
        <v>49289</v>
      </c>
      <c r="Q29" s="12">
        <f t="shared" si="10"/>
        <v>1070783</v>
      </c>
      <c r="R29" s="13">
        <f t="shared" si="11"/>
        <v>5090302</v>
      </c>
      <c r="S29" s="14"/>
      <c r="T29" s="15">
        <f t="shared" si="0"/>
        <v>-956</v>
      </c>
      <c r="U29" s="16">
        <f t="shared" si="1"/>
        <v>-1.9026768832719674</v>
      </c>
      <c r="V29" s="15">
        <f t="shared" si="12"/>
        <v>10239</v>
      </c>
      <c r="W29" s="16">
        <f t="shared" si="2"/>
        <v>0.9654479210669241</v>
      </c>
      <c r="X29" s="15">
        <f t="shared" si="13"/>
        <v>-304026</v>
      </c>
      <c r="Y29" s="16">
        <f t="shared" si="3"/>
        <v>-5.6360310311126804</v>
      </c>
    </row>
    <row r="30" spans="2:25" ht="19.5" customHeight="1">
      <c r="B30" s="17">
        <v>41110</v>
      </c>
      <c r="C30" s="18"/>
      <c r="D30" s="19">
        <v>35556</v>
      </c>
      <c r="E30" s="20">
        <f t="shared" si="4"/>
        <v>980865</v>
      </c>
      <c r="F30" s="21">
        <f t="shared" si="5"/>
        <v>4210499</v>
      </c>
      <c r="G30" s="22"/>
      <c r="H30" s="19">
        <v>53919</v>
      </c>
      <c r="I30" s="20">
        <f t="shared" si="6"/>
        <v>1027571</v>
      </c>
      <c r="J30" s="21">
        <f t="shared" si="7"/>
        <v>4792135</v>
      </c>
      <c r="K30" s="22"/>
      <c r="L30" s="19">
        <v>54459</v>
      </c>
      <c r="M30" s="20">
        <f t="shared" si="8"/>
        <v>1115003</v>
      </c>
      <c r="N30" s="21">
        <f t="shared" si="9"/>
        <v>5448787</v>
      </c>
      <c r="O30" s="8"/>
      <c r="P30" s="11">
        <v>55354</v>
      </c>
      <c r="Q30" s="12">
        <f t="shared" si="10"/>
        <v>1126137</v>
      </c>
      <c r="R30" s="13">
        <f t="shared" si="11"/>
        <v>5145656</v>
      </c>
      <c r="S30" s="14"/>
      <c r="T30" s="15">
        <f t="shared" si="0"/>
        <v>895</v>
      </c>
      <c r="U30" s="16">
        <f t="shared" si="1"/>
        <v>1.6434381828531557</v>
      </c>
      <c r="V30" s="15">
        <f t="shared" si="12"/>
        <v>11134</v>
      </c>
      <c r="W30" s="16">
        <f t="shared" si="2"/>
        <v>0.9985623357067201</v>
      </c>
      <c r="X30" s="15">
        <f t="shared" si="13"/>
        <v>-303131</v>
      </c>
      <c r="Y30" s="16">
        <f t="shared" si="3"/>
        <v>-5.563274908709039</v>
      </c>
    </row>
    <row r="31" spans="2:25" ht="19.5" customHeight="1">
      <c r="B31" s="17">
        <v>41111</v>
      </c>
      <c r="C31" s="18"/>
      <c r="D31" s="19">
        <v>47966</v>
      </c>
      <c r="E31" s="20">
        <f t="shared" si="4"/>
        <v>1028831</v>
      </c>
      <c r="F31" s="21">
        <f t="shared" si="5"/>
        <v>4258465</v>
      </c>
      <c r="G31" s="22"/>
      <c r="H31" s="19">
        <v>47568</v>
      </c>
      <c r="I31" s="20">
        <f t="shared" si="6"/>
        <v>1075139</v>
      </c>
      <c r="J31" s="21">
        <f t="shared" si="7"/>
        <v>4839703</v>
      </c>
      <c r="K31" s="22"/>
      <c r="L31" s="19">
        <v>48904</v>
      </c>
      <c r="M31" s="20">
        <f t="shared" si="8"/>
        <v>1163907</v>
      </c>
      <c r="N31" s="21">
        <f t="shared" si="9"/>
        <v>5497691</v>
      </c>
      <c r="O31" s="8"/>
      <c r="P31" s="11">
        <v>70375</v>
      </c>
      <c r="Q31" s="12">
        <f t="shared" si="10"/>
        <v>1196512</v>
      </c>
      <c r="R31" s="13">
        <f t="shared" si="11"/>
        <v>5216031</v>
      </c>
      <c r="S31" s="14"/>
      <c r="T31" s="15">
        <f t="shared" si="0"/>
        <v>21471</v>
      </c>
      <c r="U31" s="16">
        <f t="shared" si="1"/>
        <v>43.90438409946017</v>
      </c>
      <c r="V31" s="15">
        <f t="shared" si="12"/>
        <v>32605</v>
      </c>
      <c r="W31" s="16">
        <f t="shared" si="2"/>
        <v>2.801340656942522</v>
      </c>
      <c r="X31" s="15">
        <f t="shared" si="13"/>
        <v>-281660</v>
      </c>
      <c r="Y31" s="16">
        <f t="shared" si="3"/>
        <v>-5.123241739122843</v>
      </c>
    </row>
    <row r="32" spans="2:25" ht="19.5" customHeight="1">
      <c r="B32" s="17">
        <v>41112</v>
      </c>
      <c r="C32" s="18"/>
      <c r="D32" s="19">
        <v>48420</v>
      </c>
      <c r="E32" s="20">
        <f t="shared" si="4"/>
        <v>1077251</v>
      </c>
      <c r="F32" s="21">
        <f t="shared" si="5"/>
        <v>4306885</v>
      </c>
      <c r="G32" s="22"/>
      <c r="H32" s="19">
        <v>42425</v>
      </c>
      <c r="I32" s="20">
        <f t="shared" si="6"/>
        <v>1117564</v>
      </c>
      <c r="J32" s="21">
        <f t="shared" si="7"/>
        <v>4882128</v>
      </c>
      <c r="K32" s="22"/>
      <c r="L32" s="19">
        <v>55405</v>
      </c>
      <c r="M32" s="20">
        <f t="shared" si="8"/>
        <v>1219312</v>
      </c>
      <c r="N32" s="21">
        <f t="shared" si="9"/>
        <v>5553096</v>
      </c>
      <c r="O32" s="8"/>
      <c r="P32" s="11">
        <v>64781</v>
      </c>
      <c r="Q32" s="12">
        <f t="shared" si="10"/>
        <v>1261293</v>
      </c>
      <c r="R32" s="13">
        <f t="shared" si="11"/>
        <v>5280812</v>
      </c>
      <c r="S32" s="14"/>
      <c r="T32" s="15">
        <f t="shared" si="0"/>
        <v>9376</v>
      </c>
      <c r="U32" s="16">
        <f t="shared" si="1"/>
        <v>16.922660409710318</v>
      </c>
      <c r="V32" s="15">
        <f t="shared" si="12"/>
        <v>41981</v>
      </c>
      <c r="W32" s="16">
        <f t="shared" si="2"/>
        <v>3.443007204062619</v>
      </c>
      <c r="X32" s="15">
        <f t="shared" si="13"/>
        <v>-272284</v>
      </c>
      <c r="Y32" s="16">
        <f t="shared" si="3"/>
        <v>-4.903282781352961</v>
      </c>
    </row>
    <row r="33" spans="2:25" ht="19.5" customHeight="1">
      <c r="B33" s="17">
        <v>41113</v>
      </c>
      <c r="C33" s="18"/>
      <c r="D33" s="19">
        <v>37321</v>
      </c>
      <c r="E33" s="20">
        <f t="shared" si="4"/>
        <v>1114572</v>
      </c>
      <c r="F33" s="21">
        <f t="shared" si="5"/>
        <v>4344206</v>
      </c>
      <c r="G33" s="22"/>
      <c r="H33" s="19">
        <v>52406</v>
      </c>
      <c r="I33" s="20">
        <f t="shared" si="6"/>
        <v>1169970</v>
      </c>
      <c r="J33" s="21">
        <f t="shared" si="7"/>
        <v>4934534</v>
      </c>
      <c r="K33" s="22"/>
      <c r="L33" s="19">
        <v>67920</v>
      </c>
      <c r="M33" s="20">
        <f t="shared" si="8"/>
        <v>1287232</v>
      </c>
      <c r="N33" s="21">
        <f t="shared" si="9"/>
        <v>5621016</v>
      </c>
      <c r="O33" s="8"/>
      <c r="P33" s="11">
        <v>46885</v>
      </c>
      <c r="Q33" s="12">
        <f t="shared" si="10"/>
        <v>1308178</v>
      </c>
      <c r="R33" s="13">
        <f t="shared" si="11"/>
        <v>5327697</v>
      </c>
      <c r="S33" s="14"/>
      <c r="T33" s="15">
        <f t="shared" si="0"/>
        <v>-21035</v>
      </c>
      <c r="U33" s="16">
        <f t="shared" si="1"/>
        <v>-30.970259128386335</v>
      </c>
      <c r="V33" s="15">
        <f t="shared" si="12"/>
        <v>20946</v>
      </c>
      <c r="W33" s="16">
        <f t="shared" si="2"/>
        <v>1.6272124993785115</v>
      </c>
      <c r="X33" s="15">
        <f t="shared" si="13"/>
        <v>-293319</v>
      </c>
      <c r="Y33" s="16">
        <f t="shared" si="3"/>
        <v>-5.218255916723952</v>
      </c>
    </row>
    <row r="34" spans="2:25" ht="19.5" customHeight="1">
      <c r="B34" s="17">
        <v>41114</v>
      </c>
      <c r="C34" s="18"/>
      <c r="D34" s="19">
        <v>48489</v>
      </c>
      <c r="E34" s="20">
        <f t="shared" si="4"/>
        <v>1163061</v>
      </c>
      <c r="F34" s="21">
        <f t="shared" si="5"/>
        <v>4392695</v>
      </c>
      <c r="G34" s="22"/>
      <c r="H34" s="19">
        <v>61833</v>
      </c>
      <c r="I34" s="20">
        <f t="shared" si="6"/>
        <v>1231803</v>
      </c>
      <c r="J34" s="21">
        <f t="shared" si="7"/>
        <v>4996367</v>
      </c>
      <c r="K34" s="22"/>
      <c r="L34" s="19">
        <v>63498</v>
      </c>
      <c r="M34" s="20">
        <f t="shared" si="8"/>
        <v>1350730</v>
      </c>
      <c r="N34" s="21">
        <f t="shared" si="9"/>
        <v>5684514</v>
      </c>
      <c r="O34" s="8"/>
      <c r="P34" s="11">
        <v>56179</v>
      </c>
      <c r="Q34" s="12">
        <f t="shared" si="10"/>
        <v>1364357</v>
      </c>
      <c r="R34" s="13">
        <f t="shared" si="11"/>
        <v>5383876</v>
      </c>
      <c r="S34" s="14"/>
      <c r="T34" s="15">
        <f t="shared" si="0"/>
        <v>-7319</v>
      </c>
      <c r="U34" s="16">
        <f t="shared" si="1"/>
        <v>-11.52634728652871</v>
      </c>
      <c r="V34" s="15">
        <f t="shared" si="12"/>
        <v>13627</v>
      </c>
      <c r="W34" s="16">
        <f t="shared" si="2"/>
        <v>1.0088618746899825</v>
      </c>
      <c r="X34" s="15">
        <f t="shared" si="13"/>
        <v>-300638</v>
      </c>
      <c r="Y34" s="16">
        <f t="shared" si="3"/>
        <v>-5.288719492994476</v>
      </c>
    </row>
    <row r="35" spans="2:25" ht="19.5" customHeight="1">
      <c r="B35" s="17">
        <v>41115</v>
      </c>
      <c r="C35" s="18"/>
      <c r="D35" s="19">
        <v>63654</v>
      </c>
      <c r="E35" s="20">
        <f t="shared" si="4"/>
        <v>1226715</v>
      </c>
      <c r="F35" s="21">
        <f t="shared" si="5"/>
        <v>4456349</v>
      </c>
      <c r="G35" s="22"/>
      <c r="H35" s="19">
        <v>53145</v>
      </c>
      <c r="I35" s="20">
        <f t="shared" si="6"/>
        <v>1284948</v>
      </c>
      <c r="J35" s="21">
        <f t="shared" si="7"/>
        <v>5049512</v>
      </c>
      <c r="K35" s="22"/>
      <c r="L35" s="19">
        <v>47819</v>
      </c>
      <c r="M35" s="20">
        <f t="shared" si="8"/>
        <v>1398549</v>
      </c>
      <c r="N35" s="21">
        <f t="shared" si="9"/>
        <v>5732333</v>
      </c>
      <c r="O35" s="8"/>
      <c r="P35" s="11">
        <v>56117</v>
      </c>
      <c r="Q35" s="12">
        <f t="shared" si="10"/>
        <v>1420474</v>
      </c>
      <c r="R35" s="13">
        <f t="shared" si="11"/>
        <v>5439993</v>
      </c>
      <c r="S35" s="14"/>
      <c r="T35" s="15">
        <f t="shared" si="0"/>
        <v>8298</v>
      </c>
      <c r="U35" s="16">
        <f t="shared" si="1"/>
        <v>17.352935025826554</v>
      </c>
      <c r="V35" s="15">
        <f t="shared" si="12"/>
        <v>21925</v>
      </c>
      <c r="W35" s="16">
        <f t="shared" si="2"/>
        <v>1.567696233739397</v>
      </c>
      <c r="X35" s="15">
        <f t="shared" si="13"/>
        <v>-292340</v>
      </c>
      <c r="Y35" s="16">
        <f t="shared" si="3"/>
        <v>-5.099843292425614</v>
      </c>
    </row>
    <row r="36" spans="2:25" ht="19.5" customHeight="1">
      <c r="B36" s="17">
        <v>41116</v>
      </c>
      <c r="C36" s="18"/>
      <c r="D36" s="19">
        <v>55309</v>
      </c>
      <c r="E36" s="20">
        <f t="shared" si="4"/>
        <v>1282024</v>
      </c>
      <c r="F36" s="21">
        <f t="shared" si="5"/>
        <v>4511658</v>
      </c>
      <c r="G36" s="22"/>
      <c r="H36" s="19">
        <v>42466</v>
      </c>
      <c r="I36" s="20">
        <f t="shared" si="6"/>
        <v>1327414</v>
      </c>
      <c r="J36" s="21">
        <f t="shared" si="7"/>
        <v>5091978</v>
      </c>
      <c r="K36" s="22"/>
      <c r="L36" s="19">
        <v>53108</v>
      </c>
      <c r="M36" s="20">
        <f t="shared" si="8"/>
        <v>1451657</v>
      </c>
      <c r="N36" s="21">
        <f t="shared" si="9"/>
        <v>5785441</v>
      </c>
      <c r="O36" s="8"/>
      <c r="P36" s="11">
        <v>49582</v>
      </c>
      <c r="Q36" s="12">
        <f t="shared" si="10"/>
        <v>1470056</v>
      </c>
      <c r="R36" s="13">
        <f t="shared" si="11"/>
        <v>5489575</v>
      </c>
      <c r="S36" s="14"/>
      <c r="T36" s="15">
        <f t="shared" si="0"/>
        <v>-3526</v>
      </c>
      <c r="U36" s="16">
        <f t="shared" si="1"/>
        <v>-6.63930104692325</v>
      </c>
      <c r="V36" s="15">
        <f t="shared" si="12"/>
        <v>18399</v>
      </c>
      <c r="W36" s="16">
        <f t="shared" si="2"/>
        <v>1.2674481644079834</v>
      </c>
      <c r="X36" s="15">
        <f t="shared" si="13"/>
        <v>-295866</v>
      </c>
      <c r="Y36" s="16">
        <f t="shared" si="3"/>
        <v>-5.1139748897275075</v>
      </c>
    </row>
    <row r="37" spans="2:25" ht="19.5" customHeight="1">
      <c r="B37" s="17">
        <v>41117</v>
      </c>
      <c r="C37" s="18"/>
      <c r="D37" s="19">
        <v>35229</v>
      </c>
      <c r="E37" s="20">
        <f t="shared" si="4"/>
        <v>1317253</v>
      </c>
      <c r="F37" s="21">
        <f t="shared" si="5"/>
        <v>4546887</v>
      </c>
      <c r="G37" s="22"/>
      <c r="H37" s="19">
        <v>49503</v>
      </c>
      <c r="I37" s="20">
        <f t="shared" si="6"/>
        <v>1376917</v>
      </c>
      <c r="J37" s="21">
        <f t="shared" si="7"/>
        <v>5141481</v>
      </c>
      <c r="K37" s="22"/>
      <c r="L37" s="19">
        <v>55654</v>
      </c>
      <c r="M37" s="20">
        <f t="shared" si="8"/>
        <v>1507311</v>
      </c>
      <c r="N37" s="21">
        <f t="shared" si="9"/>
        <v>5841095</v>
      </c>
      <c r="O37" s="8"/>
      <c r="P37" s="11">
        <v>56514</v>
      </c>
      <c r="Q37" s="12">
        <f t="shared" si="10"/>
        <v>1526570</v>
      </c>
      <c r="R37" s="13">
        <f t="shared" si="11"/>
        <v>5546089</v>
      </c>
      <c r="S37" s="14"/>
      <c r="T37" s="15">
        <f t="shared" si="0"/>
        <v>860</v>
      </c>
      <c r="U37" s="16">
        <f t="shared" si="1"/>
        <v>1.5452617960973156</v>
      </c>
      <c r="V37" s="15">
        <f t="shared" si="12"/>
        <v>19259</v>
      </c>
      <c r="W37" s="16">
        <f t="shared" si="2"/>
        <v>1.277705795287104</v>
      </c>
      <c r="X37" s="15">
        <f t="shared" si="13"/>
        <v>-295006</v>
      </c>
      <c r="Y37" s="16">
        <f t="shared" si="3"/>
        <v>-5.050525629184254</v>
      </c>
    </row>
    <row r="38" spans="2:25" ht="19.5" customHeight="1">
      <c r="B38" s="17">
        <v>41118</v>
      </c>
      <c r="C38" s="18"/>
      <c r="D38" s="19">
        <v>47790</v>
      </c>
      <c r="E38" s="20">
        <f t="shared" si="4"/>
        <v>1365043</v>
      </c>
      <c r="F38" s="21">
        <f t="shared" si="5"/>
        <v>4594677</v>
      </c>
      <c r="G38" s="22"/>
      <c r="H38" s="19">
        <v>47837</v>
      </c>
      <c r="I38" s="20">
        <f t="shared" si="6"/>
        <v>1424754</v>
      </c>
      <c r="J38" s="21">
        <f t="shared" si="7"/>
        <v>5189318</v>
      </c>
      <c r="K38" s="22"/>
      <c r="L38" s="19">
        <v>50020</v>
      </c>
      <c r="M38" s="20">
        <f t="shared" si="8"/>
        <v>1557331</v>
      </c>
      <c r="N38" s="21">
        <f t="shared" si="9"/>
        <v>5891115</v>
      </c>
      <c r="O38" s="8"/>
      <c r="P38" s="11">
        <v>71615</v>
      </c>
      <c r="Q38" s="12">
        <f t="shared" si="10"/>
        <v>1598185</v>
      </c>
      <c r="R38" s="13">
        <f t="shared" si="11"/>
        <v>5617704</v>
      </c>
      <c r="S38" s="14"/>
      <c r="T38" s="15">
        <f t="shared" si="0"/>
        <v>21595</v>
      </c>
      <c r="U38" s="16">
        <f t="shared" si="1"/>
        <v>43.17273090763695</v>
      </c>
      <c r="V38" s="15">
        <f t="shared" si="12"/>
        <v>40854</v>
      </c>
      <c r="W38" s="16">
        <f t="shared" si="2"/>
        <v>2.6233344099616587</v>
      </c>
      <c r="X38" s="15">
        <f t="shared" si="13"/>
        <v>-273411</v>
      </c>
      <c r="Y38" s="16">
        <f t="shared" si="3"/>
        <v>-4.641073888389549</v>
      </c>
    </row>
    <row r="39" spans="2:25" ht="19.5" customHeight="1">
      <c r="B39" s="17">
        <v>41119</v>
      </c>
      <c r="C39" s="18"/>
      <c r="D39" s="19">
        <v>50220</v>
      </c>
      <c r="E39" s="20">
        <f t="shared" si="4"/>
        <v>1415263</v>
      </c>
      <c r="F39" s="21">
        <f t="shared" si="5"/>
        <v>4644897</v>
      </c>
      <c r="G39" s="22"/>
      <c r="H39" s="19">
        <v>41919</v>
      </c>
      <c r="I39" s="20">
        <f t="shared" si="6"/>
        <v>1466673</v>
      </c>
      <c r="J39" s="21">
        <f t="shared" si="7"/>
        <v>5231237</v>
      </c>
      <c r="K39" s="22"/>
      <c r="L39" s="19">
        <v>55193</v>
      </c>
      <c r="M39" s="20">
        <f t="shared" si="8"/>
        <v>1612524</v>
      </c>
      <c r="N39" s="21">
        <f t="shared" si="9"/>
        <v>5946308</v>
      </c>
      <c r="O39" s="8"/>
      <c r="P39" s="11">
        <v>62755</v>
      </c>
      <c r="Q39" s="12">
        <f t="shared" si="10"/>
        <v>1660940</v>
      </c>
      <c r="R39" s="13">
        <f t="shared" si="11"/>
        <v>5680459</v>
      </c>
      <c r="S39" s="14"/>
      <c r="T39" s="15">
        <f t="shared" si="0"/>
        <v>7562</v>
      </c>
      <c r="U39" s="16">
        <f t="shared" si="1"/>
        <v>13.70101280959542</v>
      </c>
      <c r="V39" s="15">
        <f t="shared" si="12"/>
        <v>48416</v>
      </c>
      <c r="W39" s="16">
        <f t="shared" si="2"/>
        <v>3.0024979473173734</v>
      </c>
      <c r="X39" s="15">
        <f t="shared" si="13"/>
        <v>-265849</v>
      </c>
      <c r="Y39" s="16">
        <f t="shared" si="3"/>
        <v>-4.470824585608415</v>
      </c>
    </row>
    <row r="40" spans="2:25" ht="19.5" customHeight="1">
      <c r="B40" s="17">
        <v>41120</v>
      </c>
      <c r="C40" s="18"/>
      <c r="D40" s="19">
        <v>39250</v>
      </c>
      <c r="E40" s="20">
        <f t="shared" si="4"/>
        <v>1454513</v>
      </c>
      <c r="F40" s="21">
        <f t="shared" si="5"/>
        <v>4684147</v>
      </c>
      <c r="G40" s="22"/>
      <c r="H40" s="19">
        <v>54282</v>
      </c>
      <c r="I40" s="20">
        <f t="shared" si="6"/>
        <v>1520955</v>
      </c>
      <c r="J40" s="21">
        <f t="shared" si="7"/>
        <v>5285519</v>
      </c>
      <c r="K40" s="22"/>
      <c r="L40" s="19">
        <v>68493</v>
      </c>
      <c r="M40" s="20">
        <f t="shared" si="8"/>
        <v>1681017</v>
      </c>
      <c r="N40" s="21">
        <f t="shared" si="9"/>
        <v>6014801</v>
      </c>
      <c r="O40" s="8"/>
      <c r="P40" s="11">
        <v>47882</v>
      </c>
      <c r="Q40" s="12">
        <f t="shared" si="10"/>
        <v>1708822</v>
      </c>
      <c r="R40" s="13">
        <f t="shared" si="11"/>
        <v>5728341</v>
      </c>
      <c r="S40" s="14"/>
      <c r="T40" s="15">
        <f t="shared" si="0"/>
        <v>-20611</v>
      </c>
      <c r="U40" s="16">
        <f t="shared" si="1"/>
        <v>-30.092126202677644</v>
      </c>
      <c r="V40" s="15">
        <f t="shared" si="12"/>
        <v>27805</v>
      </c>
      <c r="W40" s="16">
        <f t="shared" si="2"/>
        <v>1.6540582278465954</v>
      </c>
      <c r="X40" s="15">
        <f t="shared" si="13"/>
        <v>-286460</v>
      </c>
      <c r="Y40" s="16">
        <f t="shared" si="3"/>
        <v>-4.76258483032107</v>
      </c>
    </row>
    <row r="41" spans="2:25" ht="19.5" customHeight="1">
      <c r="B41" s="17">
        <v>41121</v>
      </c>
      <c r="C41" s="18"/>
      <c r="D41" s="19">
        <v>51100</v>
      </c>
      <c r="E41" s="20">
        <f t="shared" si="4"/>
        <v>1505613</v>
      </c>
      <c r="F41" s="21">
        <f t="shared" si="5"/>
        <v>4735247</v>
      </c>
      <c r="G41" s="22"/>
      <c r="H41" s="19">
        <v>64808</v>
      </c>
      <c r="I41" s="20">
        <f t="shared" si="6"/>
        <v>1585763</v>
      </c>
      <c r="J41" s="21">
        <f t="shared" si="7"/>
        <v>5350327</v>
      </c>
      <c r="K41" s="22"/>
      <c r="L41" s="19">
        <v>62001</v>
      </c>
      <c r="M41" s="20">
        <f t="shared" si="8"/>
        <v>1743018</v>
      </c>
      <c r="N41" s="21">
        <f t="shared" si="9"/>
        <v>6076802</v>
      </c>
      <c r="O41" s="8"/>
      <c r="P41" s="11">
        <v>57393</v>
      </c>
      <c r="Q41" s="12">
        <f t="shared" si="10"/>
        <v>1766215</v>
      </c>
      <c r="R41" s="13">
        <f t="shared" si="11"/>
        <v>5785734</v>
      </c>
      <c r="S41" s="14"/>
      <c r="T41" s="15">
        <f t="shared" si="0"/>
        <v>-4608</v>
      </c>
      <c r="U41" s="16">
        <f t="shared" si="1"/>
        <v>-7.432138191319495</v>
      </c>
      <c r="V41" s="15">
        <f t="shared" si="12"/>
        <v>23197</v>
      </c>
      <c r="W41" s="16">
        <f t="shared" si="2"/>
        <v>1.3308525786882293</v>
      </c>
      <c r="X41" s="15">
        <f t="shared" si="13"/>
        <v>-291068</v>
      </c>
      <c r="Y41" s="16">
        <f t="shared" si="3"/>
        <v>-4.7898220149348285</v>
      </c>
    </row>
    <row r="42" spans="2:25" ht="19.5" customHeight="1">
      <c r="B42" s="42" t="s">
        <v>11</v>
      </c>
      <c r="C42" s="18"/>
      <c r="D42" s="34" t="s">
        <v>15</v>
      </c>
      <c r="E42" s="35"/>
      <c r="F42" s="30">
        <f>SUM(D11:D41)+D7</f>
        <v>4735247</v>
      </c>
      <c r="G42" s="22"/>
      <c r="H42" s="34" t="s">
        <v>16</v>
      </c>
      <c r="I42" s="35"/>
      <c r="J42" s="30">
        <f>SUM(H11:H41)+H7</f>
        <v>5350327</v>
      </c>
      <c r="K42" s="22"/>
      <c r="L42" s="34" t="s">
        <v>17</v>
      </c>
      <c r="M42" s="35"/>
      <c r="N42" s="30">
        <f>SUM(L11:L41)+L7</f>
        <v>6076802</v>
      </c>
      <c r="O42" s="8"/>
      <c r="P42" s="36" t="s">
        <v>18</v>
      </c>
      <c r="Q42" s="37"/>
      <c r="R42" s="30">
        <f>SUM(P11:P41)+P7</f>
        <v>5785734</v>
      </c>
      <c r="S42" s="23"/>
      <c r="T42" s="28"/>
      <c r="U42" s="28"/>
      <c r="V42" s="23"/>
      <c r="W42" s="23"/>
      <c r="X42" s="23"/>
      <c r="Y42" s="23"/>
    </row>
    <row r="43" spans="2:25" ht="18" customHeight="1">
      <c r="B43" s="43"/>
      <c r="C43" s="23"/>
      <c r="D43" s="32">
        <f>SUM(D11:D41)</f>
        <v>1505613</v>
      </c>
      <c r="E43" s="33"/>
      <c r="F43" s="31"/>
      <c r="G43" s="14"/>
      <c r="H43" s="32">
        <f>SUM(H11:H41)</f>
        <v>1585763</v>
      </c>
      <c r="I43" s="33"/>
      <c r="J43" s="31"/>
      <c r="K43" s="14"/>
      <c r="L43" s="32">
        <f>SUM(L11:L41)</f>
        <v>1743018</v>
      </c>
      <c r="M43" s="33"/>
      <c r="N43" s="31"/>
      <c r="O43" s="1"/>
      <c r="P43" s="32">
        <f>SUM(P11:P41)</f>
        <v>1766215</v>
      </c>
      <c r="Q43" s="33"/>
      <c r="R43" s="31"/>
      <c r="S43" s="23"/>
      <c r="T43" s="23"/>
      <c r="U43" s="23"/>
      <c r="V43" s="29"/>
      <c r="W43" s="29"/>
      <c r="X43" s="29"/>
      <c r="Y43" s="23"/>
    </row>
  </sheetData>
  <sheetProtection/>
  <mergeCells count="44"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T9:U9"/>
    <mergeCell ref="P7:R7"/>
    <mergeCell ref="I9:I10"/>
    <mergeCell ref="J9:J10"/>
    <mergeCell ref="H9:H10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R42:R43"/>
    <mergeCell ref="P43:Q43"/>
    <mergeCell ref="J42:J43"/>
    <mergeCell ref="H43:I43"/>
    <mergeCell ref="L42:M42"/>
    <mergeCell ref="N42:N43"/>
    <mergeCell ref="P42:Q42"/>
  </mergeCells>
  <conditionalFormatting sqref="T11:Y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4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2012-07-31T04:46:33Z</cp:lastPrinted>
  <dcterms:created xsi:type="dcterms:W3CDTF">2003-10-20T07:27:17Z</dcterms:created>
  <dcterms:modified xsi:type="dcterms:W3CDTF">2012-08-01T04:48:07Z</dcterms:modified>
  <cp:category/>
  <cp:version/>
  <cp:contentType/>
  <cp:contentStatus/>
</cp:coreProperties>
</file>