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Mayıs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<sst xmlns="http://schemas.openxmlformats.org/spreadsheetml/2006/main" count="38" uniqueCount="19">
  <si>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</si>
  <si>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</si>
  <si>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</si>
  <si>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</si>
  <si>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</si>
  <si>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</si>
  <si>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</si>
  <si>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</si>
  <si>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</si>
  <si>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</si>
  <si>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</si>
  <si>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</si>
  <si>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</si>
  <si>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</si>
  <si>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</si>
  <si>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MAYIS AYI</t>
  </si>
  <si>
    <t>2010 YILI MAYIS AYI</t>
  </si>
  <si>
    <t>2011 YILI MAYIS AYI</t>
  </si>
  <si>
    <t>2012 YILI MAYIS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</si>
</sst>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85" fontId="3" fillId="0" borderId="16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85" fontId="6" fillId="0" borderId="17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5" fontId="14" fillId="0" borderId="27" xfId="0" applyNumberFormat="1" applyFont="1" applyBorder="1" applyAlignment="1" quotePrefix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>
      <alignment horizontal="center" vertical="center"/>
    </xf>
    <xf numFmtId="185" fontId="6" fillId="0" borderId="35" xfId="0" applyNumberFormat="1" applyFont="1" applyBorder="1" applyAlignment="1">
      <alignment horizontal="center" vertical="center" wrapText="1"/>
    </xf>
    <xf numFmtId="185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6" fillId="0" borderId="19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85" fontId="11" fillId="0" borderId="27" xfId="0" applyNumberFormat="1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center" vertical="center"/>
    </xf>
    <xf numFmtId="185" fontId="10" fillId="0" borderId="32" xfId="0" applyNumberFormat="1" applyFont="1" applyBorder="1" applyAlignment="1">
      <alignment horizontal="center" vertical="center"/>
    </xf>
    <xf numFmtId="185" fontId="10" fillId="0" borderId="3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11" fillId="0" borderId="42" xfId="0" applyNumberFormat="1" applyFont="1" applyBorder="1" applyAlignment="1">
      <alignment horizontal="center" vertical="center"/>
    </xf>
    <xf numFmtId="185" fontId="11" fillId="0" borderId="43" xfId="0" applyNumberFormat="1" applyFont="1" applyBorder="1" applyAlignment="1">
      <alignment horizontal="center" vertical="center"/>
    </xf>
    <xf numFmtId="185" fontId="10" fillId="0" borderId="25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3" fillId="0" borderId="36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indexed="8"/>
      </font>
    </dxf>
    <dxf>
      <font>
        <color indexed="10"/>
      </font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H22">
      <selection activeCell="AA7" sqref="AA7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3.37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3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2.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2:25" ht="36" customHeight="1">
      <c r="B3" s="28" t="s">
        <v>10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ht="4.5" customHeight="1"/>
    <row r="5" spans="4:25" ht="24.75" customHeight="1">
      <c r="D5" s="42" t="s">
        <v>5</v>
      </c>
      <c r="E5" s="43"/>
      <c r="F5" s="44"/>
      <c r="G5" s="19"/>
      <c r="H5" s="42" t="s">
        <v>6</v>
      </c>
      <c r="I5" s="43"/>
      <c r="J5" s="44"/>
      <c r="K5" s="19"/>
      <c r="L5" s="42" t="s">
        <v>12</v>
      </c>
      <c r="M5" s="43"/>
      <c r="N5" s="44"/>
      <c r="O5" s="19"/>
      <c r="P5" s="42" t="s">
        <v>13</v>
      </c>
      <c r="Q5" s="43"/>
      <c r="R5" s="44"/>
      <c r="T5" s="29" t="s">
        <v>14</v>
      </c>
      <c r="U5" s="30"/>
      <c r="V5" s="30"/>
      <c r="W5" s="30"/>
      <c r="X5" s="30"/>
      <c r="Y5" s="31"/>
    </row>
    <row r="6" spans="4:25" ht="21.75" customHeight="1">
      <c r="D6" s="45" t="s">
        <v>3</v>
      </c>
      <c r="E6" s="46"/>
      <c r="F6" s="47"/>
      <c r="G6" s="1"/>
      <c r="H6" s="45" t="s">
        <v>3</v>
      </c>
      <c r="I6" s="46"/>
      <c r="J6" s="47"/>
      <c r="K6" s="1"/>
      <c r="L6" s="45" t="s">
        <v>3</v>
      </c>
      <c r="M6" s="46"/>
      <c r="N6" s="47"/>
      <c r="O6" s="1"/>
      <c r="P6" s="45" t="s">
        <v>3</v>
      </c>
      <c r="Q6" s="46"/>
      <c r="R6" s="47"/>
      <c r="T6" s="32"/>
      <c r="U6" s="33"/>
      <c r="V6" s="33"/>
      <c r="W6" s="33"/>
      <c r="X6" s="33"/>
      <c r="Y6" s="34"/>
    </row>
    <row r="7" spans="4:25" ht="21.75" customHeight="1">
      <c r="D7" s="48">
        <v>968146</v>
      </c>
      <c r="E7" s="49"/>
      <c r="F7" s="50"/>
      <c r="G7" s="18"/>
      <c r="H7" s="51">
        <v>1116726</v>
      </c>
      <c r="I7" s="49"/>
      <c r="J7" s="50"/>
      <c r="K7" s="18"/>
      <c r="L7" s="51">
        <v>1480667</v>
      </c>
      <c r="M7" s="49"/>
      <c r="N7" s="50"/>
      <c r="O7" s="18"/>
      <c r="P7" s="51">
        <v>1261470</v>
      </c>
      <c r="Q7" s="49"/>
      <c r="R7" s="50"/>
      <c r="S7" s="8"/>
      <c r="T7" s="35"/>
      <c r="U7" s="36"/>
      <c r="V7" s="36"/>
      <c r="W7" s="36"/>
      <c r="X7" s="36"/>
      <c r="Y7" s="37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9" t="s">
        <v>0</v>
      </c>
      <c r="C9" s="6"/>
      <c r="D9" s="52" t="s">
        <v>4</v>
      </c>
      <c r="E9" s="58" t="s">
        <v>1</v>
      </c>
      <c r="F9" s="54" t="s">
        <v>2</v>
      </c>
      <c r="G9" s="5"/>
      <c r="H9" s="52" t="s">
        <v>4</v>
      </c>
      <c r="I9" s="58" t="s">
        <v>1</v>
      </c>
      <c r="J9" s="54" t="s">
        <v>2</v>
      </c>
      <c r="K9" s="5"/>
      <c r="L9" s="52" t="s">
        <v>4</v>
      </c>
      <c r="M9" s="58" t="s">
        <v>1</v>
      </c>
      <c r="N9" s="54" t="s">
        <v>2</v>
      </c>
      <c r="O9" s="5"/>
      <c r="P9" s="38" t="s">
        <v>4</v>
      </c>
      <c r="Q9" s="41" t="s">
        <v>1</v>
      </c>
      <c r="R9" s="25" t="s">
        <v>2</v>
      </c>
      <c r="S9" s="5"/>
      <c r="T9" s="56" t="s">
        <v>4</v>
      </c>
      <c r="U9" s="57"/>
      <c r="V9" s="23" t="s">
        <v>1</v>
      </c>
      <c r="W9" s="24"/>
      <c r="X9" s="23" t="s">
        <v>2</v>
      </c>
      <c r="Y9" s="24"/>
      <c r="Z9" s="5"/>
      <c r="AA9" s="5"/>
      <c r="AB9" s="5"/>
    </row>
    <row r="10" spans="2:28" s="4" customFormat="1" ht="21" customHeight="1">
      <c r="B10" s="40"/>
      <c r="C10" s="6"/>
      <c r="D10" s="53"/>
      <c r="E10" s="59"/>
      <c r="F10" s="55"/>
      <c r="G10" s="5"/>
      <c r="H10" s="53"/>
      <c r="I10" s="59"/>
      <c r="J10" s="55"/>
      <c r="K10" s="5"/>
      <c r="L10" s="53"/>
      <c r="M10" s="59"/>
      <c r="N10" s="55"/>
      <c r="O10" s="5"/>
      <c r="P10" s="38"/>
      <c r="Q10" s="41"/>
      <c r="R10" s="26"/>
      <c r="S10" s="5"/>
      <c r="T10" s="15" t="s">
        <v>7</v>
      </c>
      <c r="U10" s="16" t="s">
        <v>8</v>
      </c>
      <c r="V10" s="15" t="s">
        <v>7</v>
      </c>
      <c r="W10" s="16" t="s">
        <v>8</v>
      </c>
      <c r="X10" s="15" t="s">
        <v>7</v>
      </c>
      <c r="Y10" s="16" t="s">
        <v>8</v>
      </c>
      <c r="Z10" s="5"/>
      <c r="AA10" s="5"/>
      <c r="AB10" s="5"/>
    </row>
    <row r="11" spans="1:25" ht="19.5" customHeight="1">
      <c r="A11" s="2">
        <v>16</v>
      </c>
      <c r="B11" s="12">
        <v>41030</v>
      </c>
      <c r="C11" s="7"/>
      <c r="D11" s="13">
        <v>33553</v>
      </c>
      <c r="E11" s="10">
        <f>D11</f>
        <v>33553</v>
      </c>
      <c r="F11" s="14">
        <f>E11+D7</f>
        <v>1001699</v>
      </c>
      <c r="G11" s="11"/>
      <c r="H11" s="13">
        <v>50656</v>
      </c>
      <c r="I11" s="10">
        <f>H11</f>
        <v>50656</v>
      </c>
      <c r="J11" s="14">
        <f>I11+H7</f>
        <v>1167382</v>
      </c>
      <c r="K11" s="11"/>
      <c r="L11" s="13">
        <v>56412</v>
      </c>
      <c r="M11" s="10">
        <f>L11</f>
        <v>56412</v>
      </c>
      <c r="N11" s="14">
        <f>M11+L7</f>
        <v>1537079</v>
      </c>
      <c r="O11" s="11"/>
      <c r="P11" s="20">
        <v>33375</v>
      </c>
      <c r="Q11" s="22">
        <f>P11</f>
        <v>33375</v>
      </c>
      <c r="R11" s="21">
        <f>Q11+P7</f>
        <v>1294845</v>
      </c>
      <c r="S11" s="1"/>
      <c r="T11" s="70">
        <f>IF(P11="","",P11-L11)</f>
        <v>-23037</v>
      </c>
      <c r="U11" s="17">
        <f>IF(P11="","",((T11/L11)*100))</f>
        <v>-40.8370559455435</v>
      </c>
      <c r="V11" s="70">
        <f>IF(P11&lt;1,"",Q11-M11)</f>
        <v>-23037</v>
      </c>
      <c r="W11" s="17">
        <f>IF(P11="","",((V11/M11)*100))</f>
        <v>-40.8370559455435</v>
      </c>
      <c r="X11" s="70">
        <f>IF(P11&lt;1,"",R11-N11)</f>
        <v>-242234</v>
      </c>
      <c r="Y11" s="17">
        <f>IF(P11="","",((X11/N11)*100))</f>
        <v>-15.759372159791397</v>
      </c>
    </row>
    <row r="12" spans="2:25" ht="19.5" customHeight="1">
      <c r="B12" s="12">
        <v>41031</v>
      </c>
      <c r="C12" s="7"/>
      <c r="D12" s="13">
        <v>34303</v>
      </c>
      <c r="E12" s="10">
        <f>E11+D12</f>
        <v>67856</v>
      </c>
      <c r="F12" s="14">
        <f>F11+D12</f>
        <v>1036002</v>
      </c>
      <c r="G12" s="11"/>
      <c r="H12" s="13">
        <v>45542</v>
      </c>
      <c r="I12" s="10">
        <f>I11+H12</f>
        <v>96198</v>
      </c>
      <c r="J12" s="14">
        <f>J11+H12</f>
        <v>1212924</v>
      </c>
      <c r="K12" s="11"/>
      <c r="L12" s="13">
        <v>39065</v>
      </c>
      <c r="M12" s="10">
        <f>M11+L12</f>
        <v>95477</v>
      </c>
      <c r="N12" s="14">
        <f>N11+L12</f>
        <v>1576144</v>
      </c>
      <c r="O12" s="11"/>
      <c r="P12" s="20">
        <v>30196</v>
      </c>
      <c r="Q12" s="22">
        <f>IF(P12="","",(Q11+P12))</f>
        <v>63571</v>
      </c>
      <c r="R12" s="21">
        <f>IF(P12="","",(R11+P12))</f>
        <v>1325041</v>
      </c>
      <c r="S12" s="1"/>
      <c r="T12" s="70">
        <f aca="true" t="shared" si="0" ref="T12:T41">IF(P12="","",P12-L12)</f>
        <v>-8869</v>
      </c>
      <c r="U12" s="17">
        <f aca="true" t="shared" si="1" ref="U12:U41">IF(P12="","",((T12/L12)*100))</f>
        <v>-22.703186996032255</v>
      </c>
      <c r="V12" s="70">
        <f>IF(P12="","",Q12-M12)</f>
        <v>-31906</v>
      </c>
      <c r="W12" s="17">
        <f aca="true" t="shared" si="2" ref="W12:W41">IF(P12="","",((V12/M12)*100))</f>
        <v>-33.41747227080868</v>
      </c>
      <c r="X12" s="70">
        <f>IF(P12="","",R12-N12)</f>
        <v>-251103</v>
      </c>
      <c r="Y12" s="17">
        <f aca="true" t="shared" si="3" ref="Y12:Y41">IF(P12="","",((X12/N12)*100))</f>
        <v>-15.931475804241238</v>
      </c>
    </row>
    <row r="13" spans="2:25" ht="19.5" customHeight="1">
      <c r="B13" s="12">
        <v>41032</v>
      </c>
      <c r="C13" s="7"/>
      <c r="D13" s="13">
        <v>29760</v>
      </c>
      <c r="E13" s="10">
        <f aca="true" t="shared" si="4" ref="E13:E41">E12+D13</f>
        <v>97616</v>
      </c>
      <c r="F13" s="14">
        <f aca="true" t="shared" si="5" ref="F13:F41">F12+D13</f>
        <v>1065762</v>
      </c>
      <c r="G13" s="11"/>
      <c r="H13" s="13">
        <v>23510</v>
      </c>
      <c r="I13" s="10">
        <f aca="true" t="shared" si="6" ref="I13:I41">I12+H13</f>
        <v>119708</v>
      </c>
      <c r="J13" s="14">
        <f aca="true" t="shared" si="7" ref="J13:J41">J12+H13</f>
        <v>1236434</v>
      </c>
      <c r="K13" s="11"/>
      <c r="L13" s="13">
        <v>36230</v>
      </c>
      <c r="M13" s="10">
        <f aca="true" t="shared" si="8" ref="M13:M41">M12+L13</f>
        <v>131707</v>
      </c>
      <c r="N13" s="14">
        <f aca="true" t="shared" si="9" ref="N13:N41">N12+L13</f>
        <v>1612374</v>
      </c>
      <c r="O13" s="11"/>
      <c r="P13" s="20">
        <v>25545</v>
      </c>
      <c r="Q13" s="22">
        <f aca="true" t="shared" si="10" ref="Q13:Q41">IF(P13="","",(Q12+P13))</f>
        <v>89116</v>
      </c>
      <c r="R13" s="21">
        <f aca="true" t="shared" si="11" ref="R13:R41">IF(P13="","",(R12+P13))</f>
        <v>1350586</v>
      </c>
      <c r="S13" s="1"/>
      <c r="T13" s="70">
        <f t="shared" si="0"/>
        <v>-10685</v>
      </c>
      <c r="U13" s="17">
        <f t="shared" si="1"/>
        <v>-29.49213359094673</v>
      </c>
      <c r="V13" s="70">
        <f aca="true" t="shared" si="12" ref="V13:V41">IF(P13="","",Q13-M13)</f>
        <v>-42591</v>
      </c>
      <c r="W13" s="17">
        <f t="shared" si="2"/>
        <v>-32.337688961103055</v>
      </c>
      <c r="X13" s="70">
        <f aca="true" t="shared" si="13" ref="X13:X41">IF(P13="","",R13-N13)</f>
        <v>-261788</v>
      </c>
      <c r="Y13" s="17">
        <f t="shared" si="3"/>
        <v>-16.236183416502623</v>
      </c>
    </row>
    <row r="14" spans="2:25" ht="19.5" customHeight="1">
      <c r="B14" s="12">
        <v>41033</v>
      </c>
      <c r="C14" s="7"/>
      <c r="D14" s="13">
        <v>17109</v>
      </c>
      <c r="E14" s="10">
        <f t="shared" si="4"/>
        <v>114725</v>
      </c>
      <c r="F14" s="14">
        <f t="shared" si="5"/>
        <v>1082871</v>
      </c>
      <c r="G14" s="11"/>
      <c r="H14" s="13">
        <v>30831</v>
      </c>
      <c r="I14" s="10">
        <f t="shared" si="6"/>
        <v>150539</v>
      </c>
      <c r="J14" s="14">
        <f t="shared" si="7"/>
        <v>1267265</v>
      </c>
      <c r="K14" s="11"/>
      <c r="L14" s="13">
        <v>32162</v>
      </c>
      <c r="M14" s="10">
        <f t="shared" si="8"/>
        <v>163869</v>
      </c>
      <c r="N14" s="14">
        <f t="shared" si="9"/>
        <v>1644536</v>
      </c>
      <c r="O14" s="11"/>
      <c r="P14" s="20">
        <v>32215</v>
      </c>
      <c r="Q14" s="22">
        <f t="shared" si="10"/>
        <v>121331</v>
      </c>
      <c r="R14" s="21">
        <f t="shared" si="11"/>
        <v>1382801</v>
      </c>
      <c r="S14" s="1"/>
      <c r="T14" s="70">
        <f t="shared" si="0"/>
        <v>53</v>
      </c>
      <c r="U14" s="17">
        <f t="shared" si="1"/>
        <v>0.16479074684410175</v>
      </c>
      <c r="V14" s="70">
        <f t="shared" si="12"/>
        <v>-42538</v>
      </c>
      <c r="W14" s="17">
        <f t="shared" si="2"/>
        <v>-25.958540053335287</v>
      </c>
      <c r="X14" s="70">
        <f t="shared" si="13"/>
        <v>-261735</v>
      </c>
      <c r="Y14" s="17">
        <f t="shared" si="3"/>
        <v>-15.915431465167075</v>
      </c>
    </row>
    <row r="15" spans="2:25" ht="19.5" customHeight="1">
      <c r="B15" s="12">
        <v>41034</v>
      </c>
      <c r="C15" s="7"/>
      <c r="D15" s="13">
        <v>23001</v>
      </c>
      <c r="E15" s="10">
        <f t="shared" si="4"/>
        <v>137726</v>
      </c>
      <c r="F15" s="14">
        <f t="shared" si="5"/>
        <v>1105872</v>
      </c>
      <c r="G15" s="11"/>
      <c r="H15" s="13">
        <v>26542</v>
      </c>
      <c r="I15" s="10">
        <f t="shared" si="6"/>
        <v>177081</v>
      </c>
      <c r="J15" s="14">
        <f t="shared" si="7"/>
        <v>1293807</v>
      </c>
      <c r="K15" s="11"/>
      <c r="L15" s="13">
        <v>26352</v>
      </c>
      <c r="M15" s="10">
        <f t="shared" si="8"/>
        <v>190221</v>
      </c>
      <c r="N15" s="14">
        <f t="shared" si="9"/>
        <v>1670888</v>
      </c>
      <c r="O15" s="11"/>
      <c r="P15" s="20">
        <v>47758</v>
      </c>
      <c r="Q15" s="22">
        <f t="shared" si="10"/>
        <v>169089</v>
      </c>
      <c r="R15" s="21">
        <f t="shared" si="11"/>
        <v>1430559</v>
      </c>
      <c r="S15" s="1"/>
      <c r="T15" s="70">
        <f t="shared" si="0"/>
        <v>21406</v>
      </c>
      <c r="U15" s="17">
        <f t="shared" si="1"/>
        <v>81.23102610807528</v>
      </c>
      <c r="V15" s="70">
        <f t="shared" si="12"/>
        <v>-21132</v>
      </c>
      <c r="W15" s="17">
        <f t="shared" si="2"/>
        <v>-11.109183528632485</v>
      </c>
      <c r="X15" s="70">
        <f t="shared" si="13"/>
        <v>-240329</v>
      </c>
      <c r="Y15" s="17">
        <f t="shared" si="3"/>
        <v>-14.383309952552176</v>
      </c>
    </row>
    <row r="16" spans="2:25" ht="19.5" customHeight="1">
      <c r="B16" s="12">
        <v>41035</v>
      </c>
      <c r="C16" s="7"/>
      <c r="D16" s="13">
        <v>21574</v>
      </c>
      <c r="E16" s="10">
        <f t="shared" si="4"/>
        <v>159300</v>
      </c>
      <c r="F16" s="14">
        <f t="shared" si="5"/>
        <v>1127446</v>
      </c>
      <c r="G16" s="11"/>
      <c r="H16" s="13">
        <v>26585</v>
      </c>
      <c r="I16" s="10">
        <f t="shared" si="6"/>
        <v>203666</v>
      </c>
      <c r="J16" s="14">
        <f t="shared" si="7"/>
        <v>1320392</v>
      </c>
      <c r="K16" s="11"/>
      <c r="L16" s="13">
        <v>37027</v>
      </c>
      <c r="M16" s="10">
        <f t="shared" si="8"/>
        <v>227248</v>
      </c>
      <c r="N16" s="14">
        <f t="shared" si="9"/>
        <v>1707915</v>
      </c>
      <c r="O16" s="11"/>
      <c r="P16" s="20">
        <v>41664</v>
      </c>
      <c r="Q16" s="22">
        <f t="shared" si="10"/>
        <v>210753</v>
      </c>
      <c r="R16" s="21">
        <f t="shared" si="11"/>
        <v>1472223</v>
      </c>
      <c r="S16" s="1"/>
      <c r="T16" s="70">
        <f t="shared" si="0"/>
        <v>4637</v>
      </c>
      <c r="U16" s="17">
        <f t="shared" si="1"/>
        <v>12.523293812623221</v>
      </c>
      <c r="V16" s="70">
        <f t="shared" si="12"/>
        <v>-16495</v>
      </c>
      <c r="W16" s="17">
        <f t="shared" si="2"/>
        <v>-7.25858973456312</v>
      </c>
      <c r="X16" s="70">
        <f t="shared" si="13"/>
        <v>-235692</v>
      </c>
      <c r="Y16" s="17">
        <f t="shared" si="3"/>
        <v>-13.799984191250736</v>
      </c>
    </row>
    <row r="17" spans="2:25" ht="19.5" customHeight="1">
      <c r="B17" s="12">
        <v>41036</v>
      </c>
      <c r="C17" s="7"/>
      <c r="D17" s="13">
        <v>17962</v>
      </c>
      <c r="E17" s="10">
        <f t="shared" si="4"/>
        <v>177262</v>
      </c>
      <c r="F17" s="14">
        <f t="shared" si="5"/>
        <v>1145408</v>
      </c>
      <c r="G17" s="11"/>
      <c r="H17" s="13">
        <v>38127</v>
      </c>
      <c r="I17" s="10">
        <f t="shared" si="6"/>
        <v>241793</v>
      </c>
      <c r="J17" s="14">
        <f t="shared" si="7"/>
        <v>1358519</v>
      </c>
      <c r="K17" s="11"/>
      <c r="L17" s="13">
        <v>50316</v>
      </c>
      <c r="M17" s="10">
        <f t="shared" si="8"/>
        <v>277564</v>
      </c>
      <c r="N17" s="14">
        <f t="shared" si="9"/>
        <v>1758231</v>
      </c>
      <c r="O17" s="11"/>
      <c r="P17" s="20">
        <v>30257</v>
      </c>
      <c r="Q17" s="22">
        <f t="shared" si="10"/>
        <v>241010</v>
      </c>
      <c r="R17" s="21">
        <f t="shared" si="11"/>
        <v>1502480</v>
      </c>
      <c r="S17" s="1"/>
      <c r="T17" s="70">
        <f t="shared" si="0"/>
        <v>-20059</v>
      </c>
      <c r="U17" s="17">
        <f t="shared" si="1"/>
        <v>-39.86604658557914</v>
      </c>
      <c r="V17" s="70">
        <f t="shared" si="12"/>
        <v>-36554</v>
      </c>
      <c r="W17" s="17">
        <f t="shared" si="2"/>
        <v>-13.169575305154845</v>
      </c>
      <c r="X17" s="70">
        <f t="shared" si="13"/>
        <v>-255751</v>
      </c>
      <c r="Y17" s="17">
        <f t="shared" si="3"/>
        <v>-14.545927127891614</v>
      </c>
    </row>
    <row r="18" spans="2:25" ht="19.5" customHeight="1">
      <c r="B18" s="12">
        <v>41037</v>
      </c>
      <c r="C18" s="7"/>
      <c r="D18" s="13">
        <v>26542</v>
      </c>
      <c r="E18" s="10">
        <f t="shared" si="4"/>
        <v>203804</v>
      </c>
      <c r="F18" s="14">
        <f t="shared" si="5"/>
        <v>1171950</v>
      </c>
      <c r="G18" s="11"/>
      <c r="H18" s="13">
        <v>48608</v>
      </c>
      <c r="I18" s="10">
        <f t="shared" si="6"/>
        <v>290401</v>
      </c>
      <c r="J18" s="14">
        <f t="shared" si="7"/>
        <v>1407127</v>
      </c>
      <c r="K18" s="11"/>
      <c r="L18" s="13">
        <v>47582</v>
      </c>
      <c r="M18" s="10">
        <f t="shared" si="8"/>
        <v>325146</v>
      </c>
      <c r="N18" s="14">
        <f t="shared" si="9"/>
        <v>1805813</v>
      </c>
      <c r="O18" s="11"/>
      <c r="P18" s="20">
        <v>31309</v>
      </c>
      <c r="Q18" s="22">
        <f t="shared" si="10"/>
        <v>272319</v>
      </c>
      <c r="R18" s="21">
        <f t="shared" si="11"/>
        <v>1533789</v>
      </c>
      <c r="S18" s="1"/>
      <c r="T18" s="70">
        <f t="shared" si="0"/>
        <v>-16273</v>
      </c>
      <c r="U18" s="17">
        <f t="shared" si="1"/>
        <v>-34.199907528056826</v>
      </c>
      <c r="V18" s="70">
        <f t="shared" si="12"/>
        <v>-52827</v>
      </c>
      <c r="W18" s="17">
        <f t="shared" si="2"/>
        <v>-16.24716281301323</v>
      </c>
      <c r="X18" s="70">
        <f t="shared" si="13"/>
        <v>-272024</v>
      </c>
      <c r="Y18" s="17">
        <f t="shared" si="3"/>
        <v>-15.063796749718824</v>
      </c>
    </row>
    <row r="19" spans="2:25" ht="19.5" customHeight="1">
      <c r="B19" s="12">
        <v>41038</v>
      </c>
      <c r="C19" s="7"/>
      <c r="D19" s="13">
        <v>37538</v>
      </c>
      <c r="E19" s="10">
        <f t="shared" si="4"/>
        <v>241342</v>
      </c>
      <c r="F19" s="14">
        <f t="shared" si="5"/>
        <v>1209488</v>
      </c>
      <c r="G19" s="11"/>
      <c r="H19" s="13">
        <v>43569</v>
      </c>
      <c r="I19" s="10">
        <f t="shared" si="6"/>
        <v>333970</v>
      </c>
      <c r="J19" s="14">
        <f t="shared" si="7"/>
        <v>1450696</v>
      </c>
      <c r="K19" s="11"/>
      <c r="L19" s="13">
        <v>39103</v>
      </c>
      <c r="M19" s="10">
        <f t="shared" si="8"/>
        <v>364249</v>
      </c>
      <c r="N19" s="14">
        <f t="shared" si="9"/>
        <v>1844916</v>
      </c>
      <c r="O19" s="11"/>
      <c r="P19" s="20">
        <v>33547</v>
      </c>
      <c r="Q19" s="22">
        <f t="shared" si="10"/>
        <v>305866</v>
      </c>
      <c r="R19" s="21">
        <f t="shared" si="11"/>
        <v>1567336</v>
      </c>
      <c r="S19" s="1"/>
      <c r="T19" s="70">
        <f t="shared" si="0"/>
        <v>-5556</v>
      </c>
      <c r="U19" s="17">
        <f t="shared" si="1"/>
        <v>-14.208628493977443</v>
      </c>
      <c r="V19" s="70">
        <f t="shared" si="12"/>
        <v>-58383</v>
      </c>
      <c r="W19" s="17">
        <f t="shared" si="2"/>
        <v>-16.028321285713893</v>
      </c>
      <c r="X19" s="70">
        <f t="shared" si="13"/>
        <v>-277580</v>
      </c>
      <c r="Y19" s="17">
        <f t="shared" si="3"/>
        <v>-15.045671456044612</v>
      </c>
    </row>
    <row r="20" spans="2:25" ht="19.5" customHeight="1">
      <c r="B20" s="12">
        <v>41039</v>
      </c>
      <c r="C20" s="7"/>
      <c r="D20" s="13">
        <v>34659</v>
      </c>
      <c r="E20" s="10">
        <f t="shared" si="4"/>
        <v>276001</v>
      </c>
      <c r="F20" s="14">
        <f t="shared" si="5"/>
        <v>1244147</v>
      </c>
      <c r="G20" s="11"/>
      <c r="H20" s="13">
        <v>30468</v>
      </c>
      <c r="I20" s="10">
        <f t="shared" si="6"/>
        <v>364438</v>
      </c>
      <c r="J20" s="14">
        <f t="shared" si="7"/>
        <v>1481164</v>
      </c>
      <c r="K20" s="11"/>
      <c r="L20" s="13">
        <v>36721</v>
      </c>
      <c r="M20" s="10">
        <f t="shared" si="8"/>
        <v>400970</v>
      </c>
      <c r="N20" s="14">
        <f t="shared" si="9"/>
        <v>1881637</v>
      </c>
      <c r="O20" s="11"/>
      <c r="P20" s="20">
        <v>30984</v>
      </c>
      <c r="Q20" s="22">
        <f t="shared" si="10"/>
        <v>336850</v>
      </c>
      <c r="R20" s="21">
        <f t="shared" si="11"/>
        <v>1598320</v>
      </c>
      <c r="S20" s="1"/>
      <c r="T20" s="70">
        <f t="shared" si="0"/>
        <v>-5737</v>
      </c>
      <c r="U20" s="17">
        <f t="shared" si="1"/>
        <v>-15.623212875466356</v>
      </c>
      <c r="V20" s="70">
        <f t="shared" si="12"/>
        <v>-64120</v>
      </c>
      <c r="W20" s="17">
        <f t="shared" si="2"/>
        <v>-15.99122128837569</v>
      </c>
      <c r="X20" s="70">
        <f t="shared" si="13"/>
        <v>-283317</v>
      </c>
      <c r="Y20" s="17">
        <f t="shared" si="3"/>
        <v>-15.056942438950765</v>
      </c>
    </row>
    <row r="21" spans="2:26" ht="19.5" customHeight="1">
      <c r="B21" s="12">
        <v>41040</v>
      </c>
      <c r="C21" s="7"/>
      <c r="D21" s="13">
        <v>21231</v>
      </c>
      <c r="E21" s="10">
        <f t="shared" si="4"/>
        <v>297232</v>
      </c>
      <c r="F21" s="14">
        <f t="shared" si="5"/>
        <v>1265378</v>
      </c>
      <c r="G21" s="11"/>
      <c r="H21" s="13">
        <v>36565</v>
      </c>
      <c r="I21" s="10">
        <f t="shared" si="6"/>
        <v>401003</v>
      </c>
      <c r="J21" s="14">
        <f t="shared" si="7"/>
        <v>1517729</v>
      </c>
      <c r="K21" s="11"/>
      <c r="L21" s="13">
        <v>35950</v>
      </c>
      <c r="M21" s="10">
        <f t="shared" si="8"/>
        <v>436920</v>
      </c>
      <c r="N21" s="14">
        <f t="shared" si="9"/>
        <v>1917587</v>
      </c>
      <c r="O21" s="11"/>
      <c r="P21" s="20">
        <v>35093</v>
      </c>
      <c r="Q21" s="22">
        <f t="shared" si="10"/>
        <v>371943</v>
      </c>
      <c r="R21" s="21">
        <f t="shared" si="11"/>
        <v>1633413</v>
      </c>
      <c r="S21" s="1"/>
      <c r="T21" s="70">
        <f t="shared" si="0"/>
        <v>-857</v>
      </c>
      <c r="U21" s="17">
        <f t="shared" si="1"/>
        <v>-2.3838664812239223</v>
      </c>
      <c r="V21" s="70">
        <f t="shared" si="12"/>
        <v>-64977</v>
      </c>
      <c r="W21" s="17">
        <f t="shared" si="2"/>
        <v>-14.871601208459214</v>
      </c>
      <c r="X21" s="70">
        <f t="shared" si="13"/>
        <v>-284174</v>
      </c>
      <c r="Y21" s="17">
        <f t="shared" si="3"/>
        <v>-14.819353698163368</v>
      </c>
      <c r="Z21" s="9"/>
    </row>
    <row r="22" spans="2:25" ht="19.5" customHeight="1">
      <c r="B22" s="12">
        <v>41041</v>
      </c>
      <c r="C22" s="7"/>
      <c r="D22" s="13">
        <v>24981</v>
      </c>
      <c r="E22" s="10">
        <f t="shared" si="4"/>
        <v>322213</v>
      </c>
      <c r="F22" s="14">
        <f t="shared" si="5"/>
        <v>1290359</v>
      </c>
      <c r="G22" s="11"/>
      <c r="H22" s="13">
        <v>32839</v>
      </c>
      <c r="I22" s="10">
        <f t="shared" si="6"/>
        <v>433842</v>
      </c>
      <c r="J22" s="14">
        <f t="shared" si="7"/>
        <v>1550568</v>
      </c>
      <c r="K22" s="11"/>
      <c r="L22" s="13">
        <v>29547</v>
      </c>
      <c r="M22" s="10">
        <f t="shared" si="8"/>
        <v>466467</v>
      </c>
      <c r="N22" s="14">
        <f t="shared" si="9"/>
        <v>1947134</v>
      </c>
      <c r="O22" s="11"/>
      <c r="P22" s="20">
        <v>53981</v>
      </c>
      <c r="Q22" s="22">
        <f t="shared" si="10"/>
        <v>425924</v>
      </c>
      <c r="R22" s="21">
        <f t="shared" si="11"/>
        <v>1687394</v>
      </c>
      <c r="S22" s="1"/>
      <c r="T22" s="70">
        <f t="shared" si="0"/>
        <v>24434</v>
      </c>
      <c r="U22" s="17">
        <f t="shared" si="1"/>
        <v>82.69536670389549</v>
      </c>
      <c r="V22" s="70">
        <f t="shared" si="12"/>
        <v>-40543</v>
      </c>
      <c r="W22" s="17">
        <f t="shared" si="2"/>
        <v>-8.691504436541063</v>
      </c>
      <c r="X22" s="70">
        <f t="shared" si="13"/>
        <v>-259740</v>
      </c>
      <c r="Y22" s="17">
        <f t="shared" si="3"/>
        <v>-13.339605800114423</v>
      </c>
    </row>
    <row r="23" spans="2:25" ht="19.5" customHeight="1">
      <c r="B23" s="12">
        <v>41042</v>
      </c>
      <c r="C23" s="7"/>
      <c r="D23" s="13">
        <v>22678</v>
      </c>
      <c r="E23" s="10">
        <f t="shared" si="4"/>
        <v>344891</v>
      </c>
      <c r="F23" s="14">
        <f t="shared" si="5"/>
        <v>1313037</v>
      </c>
      <c r="G23" s="11"/>
      <c r="H23" s="13">
        <v>30975</v>
      </c>
      <c r="I23" s="10">
        <f t="shared" si="6"/>
        <v>464817</v>
      </c>
      <c r="J23" s="14">
        <f t="shared" si="7"/>
        <v>1581543</v>
      </c>
      <c r="K23" s="11"/>
      <c r="L23" s="13">
        <v>36228</v>
      </c>
      <c r="M23" s="10">
        <f t="shared" si="8"/>
        <v>502695</v>
      </c>
      <c r="N23" s="14">
        <f t="shared" si="9"/>
        <v>1983362</v>
      </c>
      <c r="O23" s="11"/>
      <c r="P23" s="20">
        <v>47089</v>
      </c>
      <c r="Q23" s="22">
        <f t="shared" si="10"/>
        <v>473013</v>
      </c>
      <c r="R23" s="21">
        <f t="shared" si="11"/>
        <v>1734483</v>
      </c>
      <c r="S23" s="1"/>
      <c r="T23" s="70">
        <f t="shared" si="0"/>
        <v>10861</v>
      </c>
      <c r="U23" s="17">
        <f t="shared" si="1"/>
        <v>29.979573810312466</v>
      </c>
      <c r="V23" s="70">
        <f t="shared" si="12"/>
        <v>-29682</v>
      </c>
      <c r="W23" s="17">
        <f t="shared" si="2"/>
        <v>-5.904574344284307</v>
      </c>
      <c r="X23" s="70">
        <f t="shared" si="13"/>
        <v>-248879</v>
      </c>
      <c r="Y23" s="17">
        <f t="shared" si="3"/>
        <v>-12.548339637443895</v>
      </c>
    </row>
    <row r="24" spans="2:25" ht="19.5" customHeight="1">
      <c r="B24" s="12">
        <v>41043</v>
      </c>
      <c r="C24" s="7"/>
      <c r="D24" s="13">
        <v>20569</v>
      </c>
      <c r="E24" s="10">
        <f t="shared" si="4"/>
        <v>365460</v>
      </c>
      <c r="F24" s="14">
        <f t="shared" si="5"/>
        <v>1333606</v>
      </c>
      <c r="G24" s="11"/>
      <c r="H24" s="13">
        <v>39917</v>
      </c>
      <c r="I24" s="10">
        <f t="shared" si="6"/>
        <v>504734</v>
      </c>
      <c r="J24" s="14">
        <f t="shared" si="7"/>
        <v>1621460</v>
      </c>
      <c r="K24" s="11"/>
      <c r="L24" s="13">
        <v>50350</v>
      </c>
      <c r="M24" s="10">
        <f t="shared" si="8"/>
        <v>553045</v>
      </c>
      <c r="N24" s="14">
        <f t="shared" si="9"/>
        <v>2033712</v>
      </c>
      <c r="O24" s="11"/>
      <c r="P24" s="20">
        <v>32079</v>
      </c>
      <c r="Q24" s="22">
        <f t="shared" si="10"/>
        <v>505092</v>
      </c>
      <c r="R24" s="21">
        <f t="shared" si="11"/>
        <v>1766562</v>
      </c>
      <c r="S24" s="1"/>
      <c r="T24" s="70">
        <f t="shared" si="0"/>
        <v>-18271</v>
      </c>
      <c r="U24" s="17">
        <f t="shared" si="1"/>
        <v>-36.28798411122145</v>
      </c>
      <c r="V24" s="70">
        <f t="shared" si="12"/>
        <v>-47953</v>
      </c>
      <c r="W24" s="17">
        <f t="shared" si="2"/>
        <v>-8.670722997224457</v>
      </c>
      <c r="X24" s="70">
        <f t="shared" si="13"/>
        <v>-267150</v>
      </c>
      <c r="Y24" s="17">
        <f t="shared" si="3"/>
        <v>-13.136078264769052</v>
      </c>
    </row>
    <row r="25" spans="2:25" ht="19.5" customHeight="1">
      <c r="B25" s="12">
        <v>41044</v>
      </c>
      <c r="C25" s="7"/>
      <c r="D25" s="13">
        <v>32340</v>
      </c>
      <c r="E25" s="10">
        <f t="shared" si="4"/>
        <v>397800</v>
      </c>
      <c r="F25" s="14">
        <f t="shared" si="5"/>
        <v>1365946</v>
      </c>
      <c r="G25" s="11"/>
      <c r="H25" s="13">
        <v>49094</v>
      </c>
      <c r="I25" s="10">
        <f t="shared" si="6"/>
        <v>553828</v>
      </c>
      <c r="J25" s="14">
        <f t="shared" si="7"/>
        <v>1670554</v>
      </c>
      <c r="K25" s="11"/>
      <c r="L25" s="13">
        <v>47014</v>
      </c>
      <c r="M25" s="10">
        <f t="shared" si="8"/>
        <v>600059</v>
      </c>
      <c r="N25" s="14">
        <f t="shared" si="9"/>
        <v>2080726</v>
      </c>
      <c r="O25" s="11"/>
      <c r="P25" s="20">
        <v>32564</v>
      </c>
      <c r="Q25" s="22">
        <f t="shared" si="10"/>
        <v>537656</v>
      </c>
      <c r="R25" s="21">
        <f t="shared" si="11"/>
        <v>1799126</v>
      </c>
      <c r="S25" s="1"/>
      <c r="T25" s="70">
        <f t="shared" si="0"/>
        <v>-14450</v>
      </c>
      <c r="U25" s="17">
        <f t="shared" si="1"/>
        <v>-30.735525588122687</v>
      </c>
      <c r="V25" s="70">
        <f t="shared" si="12"/>
        <v>-62403</v>
      </c>
      <c r="W25" s="17">
        <f t="shared" si="2"/>
        <v>-10.399477384723836</v>
      </c>
      <c r="X25" s="70">
        <f t="shared" si="13"/>
        <v>-281600</v>
      </c>
      <c r="Y25" s="17">
        <f t="shared" si="3"/>
        <v>-13.533737743460698</v>
      </c>
    </row>
    <row r="26" spans="2:25" ht="19.5" customHeight="1">
      <c r="B26" s="12">
        <v>41045</v>
      </c>
      <c r="C26" s="7"/>
      <c r="D26" s="13">
        <v>42411</v>
      </c>
      <c r="E26" s="10">
        <f t="shared" si="4"/>
        <v>440211</v>
      </c>
      <c r="F26" s="14">
        <f t="shared" si="5"/>
        <v>1408357</v>
      </c>
      <c r="G26" s="11"/>
      <c r="H26" s="13">
        <v>41955</v>
      </c>
      <c r="I26" s="10">
        <f t="shared" si="6"/>
        <v>595783</v>
      </c>
      <c r="J26" s="14">
        <f t="shared" si="7"/>
        <v>1712509</v>
      </c>
      <c r="K26" s="11"/>
      <c r="L26" s="13">
        <v>33276</v>
      </c>
      <c r="M26" s="10">
        <f t="shared" si="8"/>
        <v>633335</v>
      </c>
      <c r="N26" s="14">
        <f t="shared" si="9"/>
        <v>2114002</v>
      </c>
      <c r="O26" s="11"/>
      <c r="P26" s="20">
        <v>35777</v>
      </c>
      <c r="Q26" s="22">
        <f t="shared" si="10"/>
        <v>573433</v>
      </c>
      <c r="R26" s="21">
        <f t="shared" si="11"/>
        <v>1834903</v>
      </c>
      <c r="S26" s="1"/>
      <c r="T26" s="70">
        <f t="shared" si="0"/>
        <v>2501</v>
      </c>
      <c r="U26" s="17">
        <f t="shared" si="1"/>
        <v>7.515927395119605</v>
      </c>
      <c r="V26" s="70">
        <f t="shared" si="12"/>
        <v>-59902</v>
      </c>
      <c r="W26" s="17">
        <f t="shared" si="2"/>
        <v>-9.458185636353589</v>
      </c>
      <c r="X26" s="70">
        <f t="shared" si="13"/>
        <v>-279099</v>
      </c>
      <c r="Y26" s="17">
        <f t="shared" si="3"/>
        <v>-13.202399997729424</v>
      </c>
    </row>
    <row r="27" spans="2:25" ht="19.5" customHeight="1">
      <c r="B27" s="12">
        <v>41046</v>
      </c>
      <c r="C27" s="7"/>
      <c r="D27" s="13">
        <v>36749</v>
      </c>
      <c r="E27" s="10">
        <f t="shared" si="4"/>
        <v>476960</v>
      </c>
      <c r="F27" s="14">
        <f t="shared" si="5"/>
        <v>1445106</v>
      </c>
      <c r="G27" s="11"/>
      <c r="H27" s="13">
        <v>26801</v>
      </c>
      <c r="I27" s="10">
        <f t="shared" si="6"/>
        <v>622584</v>
      </c>
      <c r="J27" s="14">
        <f t="shared" si="7"/>
        <v>1739310</v>
      </c>
      <c r="K27" s="11"/>
      <c r="L27" s="13">
        <v>35642</v>
      </c>
      <c r="M27" s="10">
        <f t="shared" si="8"/>
        <v>668977</v>
      </c>
      <c r="N27" s="14">
        <f t="shared" si="9"/>
        <v>2149644</v>
      </c>
      <c r="O27" s="11"/>
      <c r="P27" s="20">
        <v>35036</v>
      </c>
      <c r="Q27" s="22">
        <f t="shared" si="10"/>
        <v>608469</v>
      </c>
      <c r="R27" s="21">
        <f t="shared" si="11"/>
        <v>1869939</v>
      </c>
      <c r="S27" s="1"/>
      <c r="T27" s="70">
        <f t="shared" si="0"/>
        <v>-606</v>
      </c>
      <c r="U27" s="17">
        <f t="shared" si="1"/>
        <v>-1.700241288367656</v>
      </c>
      <c r="V27" s="70">
        <f t="shared" si="12"/>
        <v>-60508</v>
      </c>
      <c r="W27" s="17">
        <f t="shared" si="2"/>
        <v>-9.044855054807565</v>
      </c>
      <c r="X27" s="70">
        <f t="shared" si="13"/>
        <v>-279705</v>
      </c>
      <c r="Y27" s="17">
        <f t="shared" si="3"/>
        <v>-13.011689377403886</v>
      </c>
    </row>
    <row r="28" spans="2:25" ht="19.5" customHeight="1">
      <c r="B28" s="12">
        <v>41047</v>
      </c>
      <c r="C28" s="7"/>
      <c r="D28" s="13">
        <v>21774</v>
      </c>
      <c r="E28" s="10">
        <f t="shared" si="4"/>
        <v>498734</v>
      </c>
      <c r="F28" s="14">
        <f t="shared" si="5"/>
        <v>1466880</v>
      </c>
      <c r="G28" s="11"/>
      <c r="H28" s="13">
        <v>36296</v>
      </c>
      <c r="I28" s="10">
        <f t="shared" si="6"/>
        <v>658880</v>
      </c>
      <c r="J28" s="14">
        <f t="shared" si="7"/>
        <v>1775606</v>
      </c>
      <c r="K28" s="11"/>
      <c r="L28" s="13">
        <v>39105</v>
      </c>
      <c r="M28" s="10">
        <f t="shared" si="8"/>
        <v>708082</v>
      </c>
      <c r="N28" s="14">
        <f t="shared" si="9"/>
        <v>2188749</v>
      </c>
      <c r="O28" s="11"/>
      <c r="P28" s="20">
        <v>39436</v>
      </c>
      <c r="Q28" s="22">
        <f t="shared" si="10"/>
        <v>647905</v>
      </c>
      <c r="R28" s="21">
        <f t="shared" si="11"/>
        <v>1909375</v>
      </c>
      <c r="S28" s="1"/>
      <c r="T28" s="70">
        <f t="shared" si="0"/>
        <v>331</v>
      </c>
      <c r="U28" s="17">
        <f t="shared" si="1"/>
        <v>0.8464390742871756</v>
      </c>
      <c r="V28" s="70">
        <f t="shared" si="12"/>
        <v>-60177</v>
      </c>
      <c r="W28" s="17">
        <f t="shared" si="2"/>
        <v>-8.49859197098641</v>
      </c>
      <c r="X28" s="70">
        <f t="shared" si="13"/>
        <v>-279374</v>
      </c>
      <c r="Y28" s="17">
        <f t="shared" si="3"/>
        <v>-12.76409492362989</v>
      </c>
    </row>
    <row r="29" spans="2:25" ht="19.5" customHeight="1">
      <c r="B29" s="12">
        <v>41048</v>
      </c>
      <c r="C29" s="7"/>
      <c r="D29" s="13">
        <v>32323</v>
      </c>
      <c r="E29" s="10">
        <f t="shared" si="4"/>
        <v>531057</v>
      </c>
      <c r="F29" s="14">
        <f t="shared" si="5"/>
        <v>1499203</v>
      </c>
      <c r="G29" s="11"/>
      <c r="H29" s="13">
        <v>33221</v>
      </c>
      <c r="I29" s="10">
        <f t="shared" si="6"/>
        <v>692101</v>
      </c>
      <c r="J29" s="14">
        <f t="shared" si="7"/>
        <v>1808827</v>
      </c>
      <c r="K29" s="11"/>
      <c r="L29" s="13">
        <v>33828</v>
      </c>
      <c r="M29" s="10">
        <f t="shared" si="8"/>
        <v>741910</v>
      </c>
      <c r="N29" s="14">
        <f t="shared" si="9"/>
        <v>2222577</v>
      </c>
      <c r="O29" s="11"/>
      <c r="P29" s="20">
        <v>55756</v>
      </c>
      <c r="Q29" s="22">
        <f t="shared" si="10"/>
        <v>703661</v>
      </c>
      <c r="R29" s="21">
        <f t="shared" si="11"/>
        <v>1965131</v>
      </c>
      <c r="S29" s="1"/>
      <c r="T29" s="70">
        <f t="shared" si="0"/>
        <v>21928</v>
      </c>
      <c r="U29" s="17">
        <f t="shared" si="1"/>
        <v>64.82204091285327</v>
      </c>
      <c r="V29" s="70">
        <f t="shared" si="12"/>
        <v>-38249</v>
      </c>
      <c r="W29" s="17">
        <f t="shared" si="2"/>
        <v>-5.15547707943012</v>
      </c>
      <c r="X29" s="70">
        <f t="shared" si="13"/>
        <v>-257446</v>
      </c>
      <c r="Y29" s="17">
        <f t="shared" si="3"/>
        <v>-11.58322073880905</v>
      </c>
    </row>
    <row r="30" spans="2:25" ht="19.5" customHeight="1">
      <c r="B30" s="12">
        <v>41049</v>
      </c>
      <c r="C30" s="7"/>
      <c r="D30" s="13">
        <v>31608</v>
      </c>
      <c r="E30" s="10">
        <f t="shared" si="4"/>
        <v>562665</v>
      </c>
      <c r="F30" s="14">
        <f t="shared" si="5"/>
        <v>1530811</v>
      </c>
      <c r="G30" s="11"/>
      <c r="H30" s="13">
        <v>33999</v>
      </c>
      <c r="I30" s="10">
        <f t="shared" si="6"/>
        <v>726100</v>
      </c>
      <c r="J30" s="14">
        <f t="shared" si="7"/>
        <v>1842826</v>
      </c>
      <c r="K30" s="11"/>
      <c r="L30" s="13">
        <v>43700</v>
      </c>
      <c r="M30" s="10">
        <f t="shared" si="8"/>
        <v>785610</v>
      </c>
      <c r="N30" s="14">
        <f t="shared" si="9"/>
        <v>2266277</v>
      </c>
      <c r="O30" s="11"/>
      <c r="P30" s="20">
        <v>49677</v>
      </c>
      <c r="Q30" s="22">
        <f t="shared" si="10"/>
        <v>753338</v>
      </c>
      <c r="R30" s="21">
        <f t="shared" si="11"/>
        <v>2014808</v>
      </c>
      <c r="S30" s="1"/>
      <c r="T30" s="70">
        <f t="shared" si="0"/>
        <v>5977</v>
      </c>
      <c r="U30" s="17">
        <f t="shared" si="1"/>
        <v>13.677345537757438</v>
      </c>
      <c r="V30" s="70">
        <f t="shared" si="12"/>
        <v>-32272</v>
      </c>
      <c r="W30" s="17">
        <f t="shared" si="2"/>
        <v>-4.107890683672561</v>
      </c>
      <c r="X30" s="70">
        <f t="shared" si="13"/>
        <v>-251469</v>
      </c>
      <c r="Y30" s="17">
        <f t="shared" si="3"/>
        <v>-11.096128143205796</v>
      </c>
    </row>
    <row r="31" spans="2:25" ht="19.5" customHeight="1">
      <c r="B31" s="12">
        <v>41050</v>
      </c>
      <c r="C31" s="7"/>
      <c r="D31" s="13">
        <v>27432</v>
      </c>
      <c r="E31" s="10">
        <f t="shared" si="4"/>
        <v>590097</v>
      </c>
      <c r="F31" s="14">
        <f t="shared" si="5"/>
        <v>1558243</v>
      </c>
      <c r="G31" s="11"/>
      <c r="H31" s="13">
        <v>46449</v>
      </c>
      <c r="I31" s="10">
        <f t="shared" si="6"/>
        <v>772549</v>
      </c>
      <c r="J31" s="14">
        <f t="shared" si="7"/>
        <v>1889275</v>
      </c>
      <c r="K31" s="11"/>
      <c r="L31" s="13">
        <v>56751</v>
      </c>
      <c r="M31" s="10">
        <f t="shared" si="8"/>
        <v>842361</v>
      </c>
      <c r="N31" s="14">
        <f t="shared" si="9"/>
        <v>2323028</v>
      </c>
      <c r="O31" s="11"/>
      <c r="P31" s="20">
        <v>33366</v>
      </c>
      <c r="Q31" s="22">
        <f t="shared" si="10"/>
        <v>786704</v>
      </c>
      <c r="R31" s="21">
        <f t="shared" si="11"/>
        <v>2048174</v>
      </c>
      <c r="S31" s="1"/>
      <c r="T31" s="70">
        <f t="shared" si="0"/>
        <v>-23385</v>
      </c>
      <c r="U31" s="17">
        <f t="shared" si="1"/>
        <v>-41.206322355553205</v>
      </c>
      <c r="V31" s="70">
        <f t="shared" si="12"/>
        <v>-55657</v>
      </c>
      <c r="W31" s="17">
        <f t="shared" si="2"/>
        <v>-6.607262207058493</v>
      </c>
      <c r="X31" s="70">
        <f t="shared" si="13"/>
        <v>-274854</v>
      </c>
      <c r="Y31" s="17">
        <f t="shared" si="3"/>
        <v>-11.831712747328057</v>
      </c>
    </row>
    <row r="32" spans="2:25" ht="19.5" customHeight="1">
      <c r="B32" s="12">
        <v>41051</v>
      </c>
      <c r="C32" s="7"/>
      <c r="D32" s="13">
        <v>37598</v>
      </c>
      <c r="E32" s="10">
        <f t="shared" si="4"/>
        <v>627695</v>
      </c>
      <c r="F32" s="14">
        <f t="shared" si="5"/>
        <v>1595841</v>
      </c>
      <c r="G32" s="11"/>
      <c r="H32" s="13">
        <v>60982</v>
      </c>
      <c r="I32" s="10">
        <f t="shared" si="6"/>
        <v>833531</v>
      </c>
      <c r="J32" s="14">
        <f t="shared" si="7"/>
        <v>1950257</v>
      </c>
      <c r="K32" s="11"/>
      <c r="L32" s="13">
        <v>50974</v>
      </c>
      <c r="M32" s="10">
        <f t="shared" si="8"/>
        <v>893335</v>
      </c>
      <c r="N32" s="14">
        <f t="shared" si="9"/>
        <v>2374002</v>
      </c>
      <c r="O32" s="11"/>
      <c r="P32" s="20">
        <v>37564</v>
      </c>
      <c r="Q32" s="22">
        <f t="shared" si="10"/>
        <v>824268</v>
      </c>
      <c r="R32" s="21">
        <f t="shared" si="11"/>
        <v>2085738</v>
      </c>
      <c r="S32" s="1"/>
      <c r="T32" s="70">
        <f t="shared" si="0"/>
        <v>-13410</v>
      </c>
      <c r="U32" s="17">
        <f t="shared" si="1"/>
        <v>-26.307529328677365</v>
      </c>
      <c r="V32" s="70">
        <f t="shared" si="12"/>
        <v>-69067</v>
      </c>
      <c r="W32" s="17">
        <f t="shared" si="2"/>
        <v>-7.731366172824304</v>
      </c>
      <c r="X32" s="70">
        <f t="shared" si="13"/>
        <v>-288264</v>
      </c>
      <c r="Y32" s="17">
        <f t="shared" si="3"/>
        <v>-12.142533999550126</v>
      </c>
    </row>
    <row r="33" spans="2:25" ht="19.5" customHeight="1">
      <c r="B33" s="12">
        <v>41052</v>
      </c>
      <c r="C33" s="7"/>
      <c r="D33" s="13">
        <v>49217</v>
      </c>
      <c r="E33" s="10">
        <f t="shared" si="4"/>
        <v>676912</v>
      </c>
      <c r="F33" s="14">
        <f t="shared" si="5"/>
        <v>1645058</v>
      </c>
      <c r="G33" s="11"/>
      <c r="H33" s="13">
        <v>51309</v>
      </c>
      <c r="I33" s="10">
        <f t="shared" si="6"/>
        <v>884840</v>
      </c>
      <c r="J33" s="14">
        <f t="shared" si="7"/>
        <v>2001566</v>
      </c>
      <c r="K33" s="11"/>
      <c r="L33" s="13">
        <v>36378</v>
      </c>
      <c r="M33" s="10">
        <f t="shared" si="8"/>
        <v>929713</v>
      </c>
      <c r="N33" s="14">
        <f t="shared" si="9"/>
        <v>2410380</v>
      </c>
      <c r="O33" s="11"/>
      <c r="P33" s="20">
        <v>35940</v>
      </c>
      <c r="Q33" s="22">
        <f t="shared" si="10"/>
        <v>860208</v>
      </c>
      <c r="R33" s="21">
        <f t="shared" si="11"/>
        <v>2121678</v>
      </c>
      <c r="S33" s="1"/>
      <c r="T33" s="70">
        <f t="shared" si="0"/>
        <v>-438</v>
      </c>
      <c r="U33" s="17">
        <f t="shared" si="1"/>
        <v>-1.2040244103579087</v>
      </c>
      <c r="V33" s="70">
        <f t="shared" si="12"/>
        <v>-69505</v>
      </c>
      <c r="W33" s="17">
        <f t="shared" si="2"/>
        <v>-7.4759630122414125</v>
      </c>
      <c r="X33" s="70">
        <f t="shared" si="13"/>
        <v>-288702</v>
      </c>
      <c r="Y33" s="17">
        <f t="shared" si="3"/>
        <v>-11.977447539392129</v>
      </c>
    </row>
    <row r="34" spans="2:25" ht="19.5" customHeight="1">
      <c r="B34" s="12">
        <v>41053</v>
      </c>
      <c r="C34" s="7"/>
      <c r="D34" s="13">
        <v>40748</v>
      </c>
      <c r="E34" s="10">
        <f t="shared" si="4"/>
        <v>717660</v>
      </c>
      <c r="F34" s="14">
        <f t="shared" si="5"/>
        <v>1685806</v>
      </c>
      <c r="G34" s="11"/>
      <c r="H34" s="13">
        <v>33984</v>
      </c>
      <c r="I34" s="10">
        <f t="shared" si="6"/>
        <v>918824</v>
      </c>
      <c r="J34" s="14">
        <f t="shared" si="7"/>
        <v>2035550</v>
      </c>
      <c r="K34" s="11"/>
      <c r="L34" s="13">
        <v>39652</v>
      </c>
      <c r="M34" s="10">
        <f t="shared" si="8"/>
        <v>969365</v>
      </c>
      <c r="N34" s="14">
        <f t="shared" si="9"/>
        <v>2450032</v>
      </c>
      <c r="O34" s="11"/>
      <c r="P34" s="20">
        <v>38047</v>
      </c>
      <c r="Q34" s="22">
        <f t="shared" si="10"/>
        <v>898255</v>
      </c>
      <c r="R34" s="21">
        <f t="shared" si="11"/>
        <v>2159725</v>
      </c>
      <c r="S34" s="1"/>
      <c r="T34" s="70">
        <f t="shared" si="0"/>
        <v>-1605</v>
      </c>
      <c r="U34" s="17">
        <f t="shared" si="1"/>
        <v>-4.047715121557551</v>
      </c>
      <c r="V34" s="70">
        <f t="shared" si="12"/>
        <v>-71110</v>
      </c>
      <c r="W34" s="17">
        <f t="shared" si="2"/>
        <v>-7.335730091348461</v>
      </c>
      <c r="X34" s="70">
        <f t="shared" si="13"/>
        <v>-290307</v>
      </c>
      <c r="Y34" s="17">
        <f t="shared" si="3"/>
        <v>-11.849110542229653</v>
      </c>
    </row>
    <row r="35" spans="2:25" ht="19.5" customHeight="1">
      <c r="B35" s="12">
        <v>41054</v>
      </c>
      <c r="C35" s="7"/>
      <c r="D35" s="13">
        <v>25890</v>
      </c>
      <c r="E35" s="10">
        <f t="shared" si="4"/>
        <v>743550</v>
      </c>
      <c r="F35" s="14">
        <f t="shared" si="5"/>
        <v>1711696</v>
      </c>
      <c r="G35" s="11"/>
      <c r="H35" s="13">
        <v>46197</v>
      </c>
      <c r="I35" s="10">
        <f t="shared" si="6"/>
        <v>965021</v>
      </c>
      <c r="J35" s="14">
        <f t="shared" si="7"/>
        <v>2081747</v>
      </c>
      <c r="K35" s="11"/>
      <c r="L35" s="13">
        <v>45762</v>
      </c>
      <c r="M35" s="10">
        <f t="shared" si="8"/>
        <v>1015127</v>
      </c>
      <c r="N35" s="14">
        <f t="shared" si="9"/>
        <v>2495794</v>
      </c>
      <c r="O35" s="11"/>
      <c r="P35" s="20">
        <v>48529</v>
      </c>
      <c r="Q35" s="22">
        <f t="shared" si="10"/>
        <v>946784</v>
      </c>
      <c r="R35" s="21">
        <f t="shared" si="11"/>
        <v>2208254</v>
      </c>
      <c r="S35" s="1"/>
      <c r="T35" s="70">
        <f t="shared" si="0"/>
        <v>2767</v>
      </c>
      <c r="U35" s="17">
        <f t="shared" si="1"/>
        <v>6.046501464096849</v>
      </c>
      <c r="V35" s="70">
        <f t="shared" si="12"/>
        <v>-68343</v>
      </c>
      <c r="W35" s="17">
        <f t="shared" si="2"/>
        <v>-6.732458106227103</v>
      </c>
      <c r="X35" s="70">
        <f t="shared" si="13"/>
        <v>-287540</v>
      </c>
      <c r="Y35" s="17">
        <f t="shared" si="3"/>
        <v>-11.520982901633708</v>
      </c>
    </row>
    <row r="36" spans="2:25" ht="19.5" customHeight="1">
      <c r="B36" s="12">
        <v>41055</v>
      </c>
      <c r="C36" s="7"/>
      <c r="D36" s="13">
        <v>34048</v>
      </c>
      <c r="E36" s="10">
        <f t="shared" si="4"/>
        <v>777598</v>
      </c>
      <c r="F36" s="14">
        <f t="shared" si="5"/>
        <v>1745744</v>
      </c>
      <c r="G36" s="11"/>
      <c r="H36" s="13">
        <v>41012</v>
      </c>
      <c r="I36" s="10">
        <f t="shared" si="6"/>
        <v>1006033</v>
      </c>
      <c r="J36" s="14">
        <f t="shared" si="7"/>
        <v>2122759</v>
      </c>
      <c r="K36" s="11"/>
      <c r="L36" s="13">
        <v>38503</v>
      </c>
      <c r="M36" s="10">
        <f t="shared" si="8"/>
        <v>1053630</v>
      </c>
      <c r="N36" s="14">
        <f t="shared" si="9"/>
        <v>2534297</v>
      </c>
      <c r="O36" s="11"/>
      <c r="P36" s="20">
        <v>66979</v>
      </c>
      <c r="Q36" s="22">
        <f t="shared" si="10"/>
        <v>1013763</v>
      </c>
      <c r="R36" s="21">
        <f t="shared" si="11"/>
        <v>2275233</v>
      </c>
      <c r="S36" s="1"/>
      <c r="T36" s="70">
        <f t="shared" si="0"/>
        <v>28476</v>
      </c>
      <c r="U36" s="17">
        <f t="shared" si="1"/>
        <v>73.95787341246137</v>
      </c>
      <c r="V36" s="70">
        <f t="shared" si="12"/>
        <v>-39867</v>
      </c>
      <c r="W36" s="17">
        <f t="shared" si="2"/>
        <v>-3.7837760883801717</v>
      </c>
      <c r="X36" s="70">
        <f t="shared" si="13"/>
        <v>-259064</v>
      </c>
      <c r="Y36" s="17">
        <f t="shared" si="3"/>
        <v>-10.222322008825326</v>
      </c>
    </row>
    <row r="37" spans="2:25" ht="19.5" customHeight="1">
      <c r="B37" s="12">
        <v>41056</v>
      </c>
      <c r="C37" s="7"/>
      <c r="D37" s="13">
        <v>33516</v>
      </c>
      <c r="E37" s="10">
        <f t="shared" si="4"/>
        <v>811114</v>
      </c>
      <c r="F37" s="14">
        <f t="shared" si="5"/>
        <v>1779260</v>
      </c>
      <c r="G37" s="11"/>
      <c r="H37" s="13">
        <v>37430</v>
      </c>
      <c r="I37" s="10">
        <f t="shared" si="6"/>
        <v>1043463</v>
      </c>
      <c r="J37" s="14">
        <f t="shared" si="7"/>
        <v>2160189</v>
      </c>
      <c r="K37" s="11"/>
      <c r="L37" s="13">
        <v>47612</v>
      </c>
      <c r="M37" s="10">
        <f t="shared" si="8"/>
        <v>1101242</v>
      </c>
      <c r="N37" s="14">
        <f t="shared" si="9"/>
        <v>2581909</v>
      </c>
      <c r="O37" s="11"/>
      <c r="P37" s="20">
        <v>57231</v>
      </c>
      <c r="Q37" s="22">
        <f t="shared" si="10"/>
        <v>1070994</v>
      </c>
      <c r="R37" s="21">
        <f t="shared" si="11"/>
        <v>2332464</v>
      </c>
      <c r="S37" s="1"/>
      <c r="T37" s="70">
        <f t="shared" si="0"/>
        <v>9619</v>
      </c>
      <c r="U37" s="17">
        <f t="shared" si="1"/>
        <v>20.202890027724102</v>
      </c>
      <c r="V37" s="70">
        <f t="shared" si="12"/>
        <v>-30248</v>
      </c>
      <c r="W37" s="17">
        <f t="shared" si="2"/>
        <v>-2.7467168887492486</v>
      </c>
      <c r="X37" s="70">
        <f t="shared" si="13"/>
        <v>-249445</v>
      </c>
      <c r="Y37" s="17">
        <f t="shared" si="3"/>
        <v>-9.661262267570237</v>
      </c>
    </row>
    <row r="38" spans="2:25" ht="19.5" customHeight="1">
      <c r="B38" s="12">
        <v>41057</v>
      </c>
      <c r="C38" s="7"/>
      <c r="D38" s="13">
        <v>30342</v>
      </c>
      <c r="E38" s="10">
        <f t="shared" si="4"/>
        <v>841456</v>
      </c>
      <c r="F38" s="14">
        <f t="shared" si="5"/>
        <v>1809602</v>
      </c>
      <c r="G38" s="11"/>
      <c r="H38" s="13">
        <v>47229</v>
      </c>
      <c r="I38" s="10">
        <f t="shared" si="6"/>
        <v>1090692</v>
      </c>
      <c r="J38" s="14">
        <f t="shared" si="7"/>
        <v>2207418</v>
      </c>
      <c r="K38" s="11"/>
      <c r="L38" s="13">
        <v>62947</v>
      </c>
      <c r="M38" s="10">
        <f t="shared" si="8"/>
        <v>1164189</v>
      </c>
      <c r="N38" s="14">
        <f t="shared" si="9"/>
        <v>2644856</v>
      </c>
      <c r="O38" s="11"/>
      <c r="P38" s="20">
        <v>38288</v>
      </c>
      <c r="Q38" s="22">
        <f t="shared" si="10"/>
        <v>1109282</v>
      </c>
      <c r="R38" s="21">
        <f t="shared" si="11"/>
        <v>2370752</v>
      </c>
      <c r="S38" s="1"/>
      <c r="T38" s="70">
        <f t="shared" si="0"/>
        <v>-24659</v>
      </c>
      <c r="U38" s="17">
        <f t="shared" si="1"/>
        <v>-39.174225936104975</v>
      </c>
      <c r="V38" s="70">
        <f t="shared" si="12"/>
        <v>-54907</v>
      </c>
      <c r="W38" s="17">
        <f t="shared" si="2"/>
        <v>-4.716330424011908</v>
      </c>
      <c r="X38" s="70">
        <f t="shared" si="13"/>
        <v>-274104</v>
      </c>
      <c r="Y38" s="17">
        <f t="shared" si="3"/>
        <v>-10.363664411219363</v>
      </c>
    </row>
    <row r="39" spans="2:25" ht="19.5" customHeight="1">
      <c r="B39" s="12">
        <v>41058</v>
      </c>
      <c r="C39" s="7"/>
      <c r="D39" s="13">
        <v>40178</v>
      </c>
      <c r="E39" s="10">
        <f t="shared" si="4"/>
        <v>881634</v>
      </c>
      <c r="F39" s="14">
        <f t="shared" si="5"/>
        <v>1849780</v>
      </c>
      <c r="G39" s="11"/>
      <c r="H39" s="13">
        <v>59752</v>
      </c>
      <c r="I39" s="10">
        <f t="shared" si="6"/>
        <v>1150444</v>
      </c>
      <c r="J39" s="14">
        <f t="shared" si="7"/>
        <v>2267170</v>
      </c>
      <c r="K39" s="11"/>
      <c r="L39" s="13">
        <v>55616</v>
      </c>
      <c r="M39" s="10">
        <f t="shared" si="8"/>
        <v>1219805</v>
      </c>
      <c r="N39" s="14">
        <f t="shared" si="9"/>
        <v>2700472</v>
      </c>
      <c r="O39" s="11"/>
      <c r="P39" s="20">
        <v>43222</v>
      </c>
      <c r="Q39" s="22">
        <f t="shared" si="10"/>
        <v>1152504</v>
      </c>
      <c r="R39" s="21">
        <f t="shared" si="11"/>
        <v>2413974</v>
      </c>
      <c r="S39" s="1"/>
      <c r="T39" s="70">
        <f t="shared" si="0"/>
        <v>-12394</v>
      </c>
      <c r="U39" s="17">
        <f t="shared" si="1"/>
        <v>-22.28495397008055</v>
      </c>
      <c r="V39" s="70">
        <f t="shared" si="12"/>
        <v>-67301</v>
      </c>
      <c r="W39" s="17">
        <f t="shared" si="2"/>
        <v>-5.517357282516468</v>
      </c>
      <c r="X39" s="70">
        <f t="shared" si="13"/>
        <v>-286498</v>
      </c>
      <c r="Y39" s="17">
        <f t="shared" si="3"/>
        <v>-10.609182394781357</v>
      </c>
    </row>
    <row r="40" spans="2:25" ht="19.5" customHeight="1">
      <c r="B40" s="12">
        <v>41059</v>
      </c>
      <c r="C40" s="7"/>
      <c r="D40" s="13">
        <v>57709</v>
      </c>
      <c r="E40" s="10">
        <f t="shared" si="4"/>
        <v>939343</v>
      </c>
      <c r="F40" s="14">
        <f t="shared" si="5"/>
        <v>1907489</v>
      </c>
      <c r="G40" s="11"/>
      <c r="H40" s="13">
        <v>51073</v>
      </c>
      <c r="I40" s="10">
        <f t="shared" si="6"/>
        <v>1201517</v>
      </c>
      <c r="J40" s="14">
        <f t="shared" si="7"/>
        <v>2318243</v>
      </c>
      <c r="K40" s="11"/>
      <c r="L40" s="13">
        <v>41014</v>
      </c>
      <c r="M40" s="10">
        <f t="shared" si="8"/>
        <v>1260819</v>
      </c>
      <c r="N40" s="14">
        <f t="shared" si="9"/>
        <v>2741486</v>
      </c>
      <c r="O40" s="11"/>
      <c r="P40" s="20">
        <v>42831</v>
      </c>
      <c r="Q40" s="22">
        <f t="shared" si="10"/>
        <v>1195335</v>
      </c>
      <c r="R40" s="21">
        <f t="shared" si="11"/>
        <v>2456805</v>
      </c>
      <c r="S40" s="1"/>
      <c r="T40" s="70">
        <f t="shared" si="0"/>
        <v>1817</v>
      </c>
      <c r="U40" s="17">
        <f t="shared" si="1"/>
        <v>4.430194567708588</v>
      </c>
      <c r="V40" s="70">
        <f t="shared" si="12"/>
        <v>-65484</v>
      </c>
      <c r="W40" s="17">
        <f t="shared" si="2"/>
        <v>-5.193766908652233</v>
      </c>
      <c r="X40" s="70">
        <f t="shared" si="13"/>
        <v>-284681</v>
      </c>
      <c r="Y40" s="17">
        <f t="shared" si="3"/>
        <v>-10.384185802882087</v>
      </c>
    </row>
    <row r="41" spans="2:25" ht="19.5" customHeight="1">
      <c r="B41" s="12">
        <v>41060</v>
      </c>
      <c r="C41" s="7"/>
      <c r="D41" s="13">
        <v>47797</v>
      </c>
      <c r="E41" s="10">
        <f t="shared" si="4"/>
        <v>987140</v>
      </c>
      <c r="F41" s="14">
        <f t="shared" si="5"/>
        <v>1955286</v>
      </c>
      <c r="G41" s="11"/>
      <c r="H41" s="13">
        <v>35295</v>
      </c>
      <c r="I41" s="10">
        <f t="shared" si="6"/>
        <v>1236812</v>
      </c>
      <c r="J41" s="14">
        <f t="shared" si="7"/>
        <v>2353538</v>
      </c>
      <c r="K41" s="11"/>
      <c r="L41" s="13">
        <v>45761</v>
      </c>
      <c r="M41" s="10">
        <f t="shared" si="8"/>
        <v>1306580</v>
      </c>
      <c r="N41" s="14">
        <f t="shared" si="9"/>
        <v>2787247</v>
      </c>
      <c r="O41" s="11"/>
      <c r="P41" s="20">
        <v>41646</v>
      </c>
      <c r="Q41" s="22">
        <f t="shared" si="10"/>
        <v>1236981</v>
      </c>
      <c r="R41" s="21">
        <f t="shared" si="11"/>
        <v>2498451</v>
      </c>
      <c r="S41" s="1"/>
      <c r="T41" s="70">
        <f t="shared" si="0"/>
        <v>-4115</v>
      </c>
      <c r="U41" s="17">
        <f t="shared" si="1"/>
        <v>-8.99237341841306</v>
      </c>
      <c r="V41" s="70">
        <f t="shared" si="12"/>
        <v>-69599</v>
      </c>
      <c r="W41" s="17">
        <f t="shared" si="2"/>
        <v>-5.32680739028609</v>
      </c>
      <c r="X41" s="70">
        <f t="shared" si="13"/>
        <v>-288796</v>
      </c>
      <c r="Y41" s="17">
        <f t="shared" si="3"/>
        <v>-10.361335037763068</v>
      </c>
    </row>
    <row r="42" spans="2:24" ht="19.5" customHeight="1">
      <c r="B42" s="64" t="s">
        <v>11</v>
      </c>
      <c r="C42" s="7"/>
      <c r="D42" s="62" t="s">
        <v>15</v>
      </c>
      <c r="E42" s="63"/>
      <c r="F42" s="66">
        <f>SUM(D11:D41)+D7</f>
        <v>1955286</v>
      </c>
      <c r="G42" s="11"/>
      <c r="H42" s="62" t="s">
        <v>16</v>
      </c>
      <c r="I42" s="63"/>
      <c r="J42" s="66">
        <f>SUM(H11:H41)+H7</f>
        <v>2353538</v>
      </c>
      <c r="K42" s="11"/>
      <c r="L42" s="62" t="s">
        <v>17</v>
      </c>
      <c r="M42" s="63"/>
      <c r="N42" s="66">
        <f>SUM(L11:L41)+L7</f>
        <v>2787247</v>
      </c>
      <c r="O42" s="11"/>
      <c r="P42" s="68" t="s">
        <v>18</v>
      </c>
      <c r="Q42" s="69"/>
      <c r="R42" s="66">
        <f>SUM(P11:P41)+P7</f>
        <v>2498451</v>
      </c>
      <c r="T42" s="8"/>
      <c r="U42" s="8"/>
      <c r="V42" s="3"/>
      <c r="W42" s="3"/>
      <c r="X42" s="3"/>
    </row>
    <row r="43" spans="2:18" ht="18" customHeight="1">
      <c r="B43" s="65"/>
      <c r="D43" s="60">
        <f>SUM(D11:D41)</f>
        <v>987140</v>
      </c>
      <c r="E43" s="61"/>
      <c r="F43" s="67"/>
      <c r="G43" s="1"/>
      <c r="H43" s="60">
        <f>SUM(H11:H41)</f>
        <v>1236812</v>
      </c>
      <c r="I43" s="61"/>
      <c r="J43" s="67"/>
      <c r="K43" s="1"/>
      <c r="L43" s="60">
        <f>SUM(L11:L41)</f>
        <v>1306580</v>
      </c>
      <c r="M43" s="61"/>
      <c r="N43" s="67"/>
      <c r="O43" s="1"/>
      <c r="P43" s="60">
        <f>SUM(P11:P41)</f>
        <v>1236981</v>
      </c>
      <c r="Q43" s="61"/>
      <c r="R43" s="67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P42:Q42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41">
    <cfRule type="cellIs" priority="2" dxfId="2" operator="lessThan" stopIfTrue="1">
      <formula>0</formula>
    </cfRule>
  </conditionalFormatting>
  <conditionalFormatting sqref="P11:P16">
    <cfRule type="expression" priority="1" dxfId="3" stopIfTrue="1">
      <formula>$K$9&gt;0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2012-05-24T05:18:27Z</cp:lastPrinted>
  <dcterms:created xsi:type="dcterms:W3CDTF">2003-10-20T07:27:17Z</dcterms:created>
  <dcterms:modified xsi:type="dcterms:W3CDTF">2012-06-01T06:50:30Z</dcterms:modified>
  <cp:category/>
  <cp:version/>
  <cp:contentType/>
  <cp:contentStatus/>
</cp:coreProperties>
</file>