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280" windowHeight="8460" activeTab="0"/>
  </bookViews>
  <sheets>
    <sheet name="Kasım_2007" sheetId="1" r:id="rId1"/>
  </sheets>
  <definedNames/>
  <calcPr fullCalcOnLoad="1"/>
</workbook>
</file>

<file path=xl/sharedStrings.xml><?xml version="1.0" encoding="utf-8"?>
<sst xmlns="http://schemas.openxmlformats.org/spreadsheetml/2006/main" count="25" uniqueCount="13">
  <si>
    <t>TARİH</t>
  </si>
  <si>
    <t>2005 YILI</t>
  </si>
  <si>
    <t>AYLIK</t>
  </si>
  <si>
    <t>YILLIK</t>
  </si>
  <si>
    <t>GEÇEN AYLAR DEVİR</t>
  </si>
  <si>
    <t>GÜNLÜK</t>
  </si>
  <si>
    <t>2006 YILI</t>
  </si>
  <si>
    <t>2005 / 2006 YILI KARŞILAŞTIRMASI</t>
  </si>
  <si>
    <t>2007 YILI</t>
  </si>
  <si>
    <t>2006 / 2007 YILI KARŞILAŞTIRMASI</t>
  </si>
  <si>
    <t>ANTALYA İL KÜLTÜR VE TURİZM MÜDÜRLÜĞÜ</t>
  </si>
  <si>
    <t>İstatistik verilerine, yurt dışında yaşayan vatandaş ziyaretçiler de dahildir.</t>
  </si>
  <si>
    <t>A N T A L Y A  H A V A   L İ M A N I   G Ü N L Ü K   G E L E N   Y O L C U   İ S T A T İ S T İ Ğ İ</t>
  </si>
</sst>
</file>

<file path=xl/styles.xml><?xml version="1.0" encoding="utf-8"?>
<styleSheet xmlns="http://schemas.openxmlformats.org/spreadsheetml/2006/main">
  <numFmts count="3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%\ 0.00"/>
    <numFmt numFmtId="173" formatCode="[$-41F]dd\ mmmm\ yyyy\ dddd"/>
    <numFmt numFmtId="174" formatCode="[$-41F]dd\ mmmm\ yy;@"/>
    <numFmt numFmtId="175" formatCode="dd/mm/yyyy;@"/>
    <numFmt numFmtId="176" formatCode="dd\ mmmm"/>
    <numFmt numFmtId="177" formatCode="mmm/yyyy"/>
    <numFmt numFmtId="178" formatCode="%\ 0"/>
    <numFmt numFmtId="179" formatCode="dd/mmmm"/>
    <numFmt numFmtId="180" formatCode="d\ mmmm"/>
    <numFmt numFmtId="181" formatCode="#,##0.000"/>
    <numFmt numFmtId="182" formatCode="#,##0.0"/>
    <numFmt numFmtId="183" formatCode="%\ 0.0"/>
    <numFmt numFmtId="184" formatCode="dd\ mmmm\ dddd"/>
    <numFmt numFmtId="185" formatCode="d\ mmmm\ dddd"/>
  </numFmts>
  <fonts count="15">
    <font>
      <sz val="10"/>
      <name val="Arial Tur"/>
      <family val="0"/>
    </font>
    <font>
      <sz val="8"/>
      <name val="Arial Tur"/>
      <family val="0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0.5"/>
      <name val="Arial"/>
      <family val="2"/>
    </font>
    <font>
      <b/>
      <sz val="12"/>
      <name val="Arial"/>
      <family val="2"/>
    </font>
    <font>
      <b/>
      <sz val="20"/>
      <color indexed="12"/>
      <name val="Arial"/>
      <family val="2"/>
    </font>
    <font>
      <b/>
      <sz val="12"/>
      <color indexed="18"/>
      <name val="Arial"/>
      <family val="2"/>
    </font>
    <font>
      <b/>
      <sz val="18"/>
      <color indexed="4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vertical="center"/>
    </xf>
    <xf numFmtId="178" fontId="2" fillId="0" borderId="9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vertical="center"/>
    </xf>
    <xf numFmtId="178" fontId="2" fillId="0" borderId="9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14" fontId="3" fillId="0" borderId="9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 textRotation="90" wrapText="1"/>
    </xf>
    <xf numFmtId="2" fontId="4" fillId="0" borderId="14" xfId="0" applyNumberFormat="1" applyFont="1" applyBorder="1" applyAlignment="1">
      <alignment horizontal="center" vertical="center" textRotation="90" wrapText="1"/>
    </xf>
    <xf numFmtId="2" fontId="4" fillId="0" borderId="10" xfId="0" applyNumberFormat="1" applyFont="1" applyBorder="1" applyAlignment="1">
      <alignment horizontal="center" vertical="center" textRotation="90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42"/>
  <sheetViews>
    <sheetView showGridLines="0" tabSelected="1" view="pageBreakPreview" zoomScale="75" zoomScaleNormal="75" zoomScaleSheetLayoutView="75" workbookViewId="0" topLeftCell="G16">
      <selection activeCell="AA31" sqref="AA31"/>
    </sheetView>
  </sheetViews>
  <sheetFormatPr defaultColWidth="9.00390625" defaultRowHeight="13.5" customHeight="1"/>
  <cols>
    <col min="1" max="1" width="0.6171875" style="1" customWidth="1"/>
    <col min="2" max="2" width="14.75390625" style="4" customWidth="1"/>
    <col min="3" max="3" width="0.875" style="3" customWidth="1"/>
    <col min="4" max="6" width="10.75390625" style="4" customWidth="1"/>
    <col min="7" max="7" width="0.875" style="5" customWidth="1"/>
    <col min="8" max="10" width="10.75390625" style="4" customWidth="1"/>
    <col min="11" max="11" width="0.875" style="3" customWidth="1"/>
    <col min="12" max="12" width="9.75390625" style="4" customWidth="1"/>
    <col min="13" max="13" width="7.75390625" style="4" customWidth="1"/>
    <col min="14" max="14" width="9.75390625" style="4" customWidth="1"/>
    <col min="15" max="15" width="7.75390625" style="4" customWidth="1"/>
    <col min="16" max="16" width="0.875" style="3" customWidth="1"/>
    <col min="17" max="19" width="10.75390625" style="4" customWidth="1"/>
    <col min="20" max="20" width="0.875" style="1" customWidth="1"/>
    <col min="21" max="21" width="9.75390625" style="4" customWidth="1"/>
    <col min="22" max="22" width="7.75390625" style="4" customWidth="1"/>
    <col min="23" max="23" width="11.375" style="4" customWidth="1"/>
    <col min="24" max="24" width="7.75390625" style="4" customWidth="1"/>
    <col min="25" max="25" width="1.75390625" style="1" customWidth="1"/>
    <col min="26" max="16384" width="8.875" style="1" customWidth="1"/>
  </cols>
  <sheetData>
    <row r="1" ht="4.5" customHeight="1"/>
    <row r="2" spans="2:24" ht="39" customHeight="1">
      <c r="B2" s="67" t="s">
        <v>10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</row>
    <row r="3" spans="2:24" s="2" customFormat="1" ht="22.5" customHeight="1">
      <c r="B3" s="68" t="s">
        <v>12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</row>
    <row r="4" ht="11.25" customHeight="1"/>
    <row r="5" spans="2:24" ht="6" customHeight="1">
      <c r="B5" s="69" t="s">
        <v>0</v>
      </c>
      <c r="C5" s="6"/>
      <c r="D5" s="7"/>
      <c r="E5" s="8"/>
      <c r="F5" s="9"/>
      <c r="H5" s="7"/>
      <c r="I5" s="8"/>
      <c r="J5" s="9"/>
      <c r="L5" s="47" t="s">
        <v>7</v>
      </c>
      <c r="M5" s="48"/>
      <c r="N5" s="48"/>
      <c r="O5" s="49"/>
      <c r="P5" s="10"/>
      <c r="Q5" s="7"/>
      <c r="R5" s="8"/>
      <c r="S5" s="9"/>
      <c r="U5" s="47" t="s">
        <v>9</v>
      </c>
      <c r="V5" s="48"/>
      <c r="W5" s="48"/>
      <c r="X5" s="49"/>
    </row>
    <row r="6" spans="2:24" s="11" customFormat="1" ht="18" customHeight="1">
      <c r="B6" s="70"/>
      <c r="C6" s="6"/>
      <c r="D6" s="56" t="s">
        <v>1</v>
      </c>
      <c r="E6" s="57"/>
      <c r="F6" s="58"/>
      <c r="G6" s="12"/>
      <c r="H6" s="56" t="s">
        <v>6</v>
      </c>
      <c r="I6" s="57"/>
      <c r="J6" s="58"/>
      <c r="K6" s="12"/>
      <c r="L6" s="50"/>
      <c r="M6" s="51"/>
      <c r="N6" s="51"/>
      <c r="O6" s="52"/>
      <c r="P6" s="10"/>
      <c r="Q6" s="56" t="s">
        <v>8</v>
      </c>
      <c r="R6" s="57"/>
      <c r="S6" s="58"/>
      <c r="U6" s="50"/>
      <c r="V6" s="51"/>
      <c r="W6" s="51"/>
      <c r="X6" s="52"/>
    </row>
    <row r="7" spans="2:24" s="11" customFormat="1" ht="16.5" customHeight="1">
      <c r="B7" s="70"/>
      <c r="C7" s="6"/>
      <c r="D7" s="59" t="s">
        <v>4</v>
      </c>
      <c r="E7" s="60"/>
      <c r="F7" s="61"/>
      <c r="G7" s="16"/>
      <c r="H7" s="59" t="s">
        <v>4</v>
      </c>
      <c r="I7" s="60"/>
      <c r="J7" s="61"/>
      <c r="K7" s="16"/>
      <c r="L7" s="50"/>
      <c r="M7" s="51"/>
      <c r="N7" s="51"/>
      <c r="O7" s="52"/>
      <c r="P7" s="10"/>
      <c r="Q7" s="59" t="s">
        <v>4</v>
      </c>
      <c r="R7" s="60"/>
      <c r="S7" s="61"/>
      <c r="U7" s="50"/>
      <c r="V7" s="51"/>
      <c r="W7" s="51"/>
      <c r="X7" s="52"/>
    </row>
    <row r="8" spans="2:24" s="11" customFormat="1" ht="9" customHeight="1">
      <c r="B8" s="70"/>
      <c r="C8" s="6"/>
      <c r="D8" s="13"/>
      <c r="E8" s="14"/>
      <c r="F8" s="15"/>
      <c r="G8" s="16"/>
      <c r="H8" s="13"/>
      <c r="I8" s="14"/>
      <c r="J8" s="15"/>
      <c r="K8" s="16"/>
      <c r="L8" s="50"/>
      <c r="M8" s="51"/>
      <c r="N8" s="51"/>
      <c r="O8" s="52"/>
      <c r="P8" s="10"/>
      <c r="Q8" s="17"/>
      <c r="R8" s="18"/>
      <c r="S8" s="19"/>
      <c r="U8" s="50"/>
      <c r="V8" s="51"/>
      <c r="W8" s="51"/>
      <c r="X8" s="52"/>
    </row>
    <row r="9" spans="2:24" s="11" customFormat="1" ht="20.25" customHeight="1">
      <c r="B9" s="70"/>
      <c r="C9" s="6"/>
      <c r="D9" s="64">
        <v>6895459</v>
      </c>
      <c r="E9" s="65"/>
      <c r="F9" s="66"/>
      <c r="G9" s="20"/>
      <c r="H9" s="64">
        <v>6097233</v>
      </c>
      <c r="I9" s="65"/>
      <c r="J9" s="66"/>
      <c r="K9" s="20"/>
      <c r="L9" s="50"/>
      <c r="M9" s="51"/>
      <c r="N9" s="51"/>
      <c r="O9" s="52"/>
      <c r="P9" s="10"/>
      <c r="Q9" s="64">
        <v>7254274</v>
      </c>
      <c r="R9" s="65"/>
      <c r="S9" s="66"/>
      <c r="U9" s="50"/>
      <c r="V9" s="51"/>
      <c r="W9" s="51"/>
      <c r="X9" s="52"/>
    </row>
    <row r="10" spans="2:24" ht="4.5" customHeight="1">
      <c r="B10" s="70"/>
      <c r="C10" s="6"/>
      <c r="D10" s="21"/>
      <c r="E10" s="22"/>
      <c r="F10" s="23"/>
      <c r="H10" s="21"/>
      <c r="I10" s="22"/>
      <c r="J10" s="23"/>
      <c r="L10" s="53"/>
      <c r="M10" s="54"/>
      <c r="N10" s="54"/>
      <c r="O10" s="55"/>
      <c r="P10" s="10"/>
      <c r="Q10" s="21"/>
      <c r="R10" s="22"/>
      <c r="S10" s="23"/>
      <c r="U10" s="53"/>
      <c r="V10" s="54"/>
      <c r="W10" s="54"/>
      <c r="X10" s="55"/>
    </row>
    <row r="11" spans="2:24" ht="48.75" customHeight="1">
      <c r="B11" s="71"/>
      <c r="C11" s="6"/>
      <c r="D11" s="24" t="s">
        <v>5</v>
      </c>
      <c r="E11" s="25" t="s">
        <v>2</v>
      </c>
      <c r="F11" s="24" t="s">
        <v>3</v>
      </c>
      <c r="G11" s="26"/>
      <c r="H11" s="24" t="s">
        <v>5</v>
      </c>
      <c r="I11" s="25" t="s">
        <v>2</v>
      </c>
      <c r="J11" s="24" t="s">
        <v>3</v>
      </c>
      <c r="K11" s="27"/>
      <c r="L11" s="62" t="s">
        <v>2</v>
      </c>
      <c r="M11" s="63"/>
      <c r="N11" s="62" t="s">
        <v>3</v>
      </c>
      <c r="O11" s="63"/>
      <c r="P11" s="28"/>
      <c r="Q11" s="24" t="s">
        <v>5</v>
      </c>
      <c r="R11" s="25" t="s">
        <v>2</v>
      </c>
      <c r="S11" s="24" t="s">
        <v>3</v>
      </c>
      <c r="U11" s="62" t="s">
        <v>2</v>
      </c>
      <c r="V11" s="63"/>
      <c r="W11" s="62" t="s">
        <v>3</v>
      </c>
      <c r="X11" s="63"/>
    </row>
    <row r="12" spans="2:24" ht="16.5" customHeight="1">
      <c r="B12" s="43">
        <v>39387</v>
      </c>
      <c r="C12" s="29"/>
      <c r="D12" s="30">
        <v>16100</v>
      </c>
      <c r="E12" s="30">
        <f>D12</f>
        <v>16100</v>
      </c>
      <c r="F12" s="30">
        <f aca="true" t="shared" si="0" ref="F12:F41">E12+$D$9</f>
        <v>6911559</v>
      </c>
      <c r="G12" s="31"/>
      <c r="H12" s="30">
        <v>5309</v>
      </c>
      <c r="I12" s="30">
        <f>H12</f>
        <v>5309</v>
      </c>
      <c r="J12" s="30">
        <f aca="true" t="shared" si="1" ref="J12:J41">I12+$H$9</f>
        <v>6102542</v>
      </c>
      <c r="K12" s="32"/>
      <c r="L12" s="30">
        <f aca="true" t="shared" si="2" ref="L12:L41">I12-E12</f>
        <v>-10791</v>
      </c>
      <c r="M12" s="33">
        <f aca="true" t="shared" si="3" ref="M12:M41">L12/E12</f>
        <v>-0.6702484472049689</v>
      </c>
      <c r="N12" s="30">
        <f aca="true" t="shared" si="4" ref="N12:N41">J12-F12</f>
        <v>-809017</v>
      </c>
      <c r="O12" s="33">
        <f aca="true" t="shared" si="5" ref="O12:O41">N12/F12</f>
        <v>-0.1170527517742379</v>
      </c>
      <c r="P12" s="34"/>
      <c r="Q12" s="30">
        <v>10049</v>
      </c>
      <c r="R12" s="30">
        <f>Q12</f>
        <v>10049</v>
      </c>
      <c r="S12" s="30">
        <f>R12+$Q$9</f>
        <v>7264323</v>
      </c>
      <c r="U12" s="30">
        <f aca="true" t="shared" si="6" ref="U12:U30">IF(R12="","",R12-I12)</f>
        <v>4740</v>
      </c>
      <c r="V12" s="33">
        <f aca="true" t="shared" si="7" ref="V12:V30">IF(U12="","",U12/I12)</f>
        <v>0.8928235072518365</v>
      </c>
      <c r="W12" s="30">
        <f aca="true" t="shared" si="8" ref="W12:W30">IF(S12="","",S12-J12)</f>
        <v>1161781</v>
      </c>
      <c r="X12" s="33">
        <f aca="true" t="shared" si="9" ref="X12:X30">IF(W12="","",W12/J12)</f>
        <v>0.19037656766639213</v>
      </c>
    </row>
    <row r="13" spans="2:24" ht="16.5" customHeight="1">
      <c r="B13" s="43">
        <f>B12+1</f>
        <v>39388</v>
      </c>
      <c r="C13" s="29"/>
      <c r="D13" s="30">
        <v>10380</v>
      </c>
      <c r="E13" s="30">
        <f aca="true" t="shared" si="10" ref="E13:E41">E12+D13</f>
        <v>26480</v>
      </c>
      <c r="F13" s="30">
        <f t="shared" si="0"/>
        <v>6921939</v>
      </c>
      <c r="G13" s="31"/>
      <c r="H13" s="30">
        <v>7510</v>
      </c>
      <c r="I13" s="30">
        <f aca="true" t="shared" si="11" ref="I13:I41">I12+H13</f>
        <v>12819</v>
      </c>
      <c r="J13" s="30">
        <f t="shared" si="1"/>
        <v>6110052</v>
      </c>
      <c r="K13" s="32"/>
      <c r="L13" s="30">
        <f t="shared" si="2"/>
        <v>-13661</v>
      </c>
      <c r="M13" s="33">
        <f t="shared" si="3"/>
        <v>-0.5158987915407856</v>
      </c>
      <c r="N13" s="30">
        <f t="shared" si="4"/>
        <v>-811887</v>
      </c>
      <c r="O13" s="33">
        <f t="shared" si="5"/>
        <v>-0.11729184553634465</v>
      </c>
      <c r="P13" s="34"/>
      <c r="Q13" s="30">
        <v>12623</v>
      </c>
      <c r="R13" s="30">
        <f aca="true" t="shared" si="12" ref="R13:R41">IF(Q13&lt;1,"",R12+Q13)</f>
        <v>22672</v>
      </c>
      <c r="S13" s="30">
        <f>R13+$Q$9</f>
        <v>7276946</v>
      </c>
      <c r="U13" s="30">
        <f t="shared" si="6"/>
        <v>9853</v>
      </c>
      <c r="V13" s="33">
        <f t="shared" si="7"/>
        <v>0.7686246977143303</v>
      </c>
      <c r="W13" s="30">
        <f t="shared" si="8"/>
        <v>1166894</v>
      </c>
      <c r="X13" s="33">
        <f t="shared" si="9"/>
        <v>0.1909793893734456</v>
      </c>
    </row>
    <row r="14" spans="2:24" ht="16.5" customHeight="1">
      <c r="B14" s="43">
        <f aca="true" t="shared" si="13" ref="B14:B41">B13+1</f>
        <v>39389</v>
      </c>
      <c r="C14" s="29"/>
      <c r="D14" s="30">
        <v>8906</v>
      </c>
      <c r="E14" s="30">
        <f t="shared" si="10"/>
        <v>35386</v>
      </c>
      <c r="F14" s="30">
        <f t="shared" si="0"/>
        <v>6930845</v>
      </c>
      <c r="G14" s="31"/>
      <c r="H14" s="30">
        <v>8893</v>
      </c>
      <c r="I14" s="30">
        <f t="shared" si="11"/>
        <v>21712</v>
      </c>
      <c r="J14" s="30">
        <f t="shared" si="1"/>
        <v>6118945</v>
      </c>
      <c r="K14" s="32"/>
      <c r="L14" s="30">
        <f t="shared" si="2"/>
        <v>-13674</v>
      </c>
      <c r="M14" s="33">
        <f t="shared" si="3"/>
        <v>-0.3864240094952806</v>
      </c>
      <c r="N14" s="30">
        <f t="shared" si="4"/>
        <v>-811900</v>
      </c>
      <c r="O14" s="33">
        <f t="shared" si="5"/>
        <v>-0.11714300348658785</v>
      </c>
      <c r="P14" s="34"/>
      <c r="Q14" s="30">
        <v>14588</v>
      </c>
      <c r="R14" s="37">
        <f t="shared" si="12"/>
        <v>37260</v>
      </c>
      <c r="S14" s="30">
        <f>R14+$Q$9</f>
        <v>7291534</v>
      </c>
      <c r="U14" s="30">
        <f t="shared" si="6"/>
        <v>15548</v>
      </c>
      <c r="V14" s="33">
        <f t="shared" si="7"/>
        <v>0.7161016949152542</v>
      </c>
      <c r="W14" s="30">
        <f t="shared" si="8"/>
        <v>1172589</v>
      </c>
      <c r="X14" s="33">
        <f t="shared" si="9"/>
        <v>0.19163254449909256</v>
      </c>
    </row>
    <row r="15" spans="2:24" ht="16.5" customHeight="1">
      <c r="B15" s="43">
        <f t="shared" si="13"/>
        <v>39390</v>
      </c>
      <c r="C15" s="29"/>
      <c r="D15" s="30">
        <v>11433</v>
      </c>
      <c r="E15" s="30">
        <f t="shared" si="10"/>
        <v>46819</v>
      </c>
      <c r="F15" s="30">
        <f t="shared" si="0"/>
        <v>6942278</v>
      </c>
      <c r="G15" s="31"/>
      <c r="H15" s="30">
        <v>11100</v>
      </c>
      <c r="I15" s="30">
        <f t="shared" si="11"/>
        <v>32812</v>
      </c>
      <c r="J15" s="30">
        <f t="shared" si="1"/>
        <v>6130045</v>
      </c>
      <c r="K15" s="32"/>
      <c r="L15" s="30">
        <f t="shared" si="2"/>
        <v>-14007</v>
      </c>
      <c r="M15" s="33">
        <f t="shared" si="3"/>
        <v>-0.2991734125034708</v>
      </c>
      <c r="N15" s="30">
        <f t="shared" si="4"/>
        <v>-812233</v>
      </c>
      <c r="O15" s="33">
        <f t="shared" si="5"/>
        <v>-0.11699805164817657</v>
      </c>
      <c r="P15" s="34"/>
      <c r="Q15" s="30">
        <v>18001</v>
      </c>
      <c r="R15" s="37">
        <f t="shared" si="12"/>
        <v>55261</v>
      </c>
      <c r="S15" s="30">
        <f>R15+$Q$9</f>
        <v>7309535</v>
      </c>
      <c r="U15" s="30">
        <f t="shared" si="6"/>
        <v>22449</v>
      </c>
      <c r="V15" s="33">
        <f t="shared" si="7"/>
        <v>0.6841704254541021</v>
      </c>
      <c r="W15" s="30">
        <f t="shared" si="8"/>
        <v>1179490</v>
      </c>
      <c r="X15" s="33">
        <f t="shared" si="9"/>
        <v>0.1924113118256065</v>
      </c>
    </row>
    <row r="16" spans="2:24" ht="16.5" customHeight="1">
      <c r="B16" s="43">
        <f t="shared" si="13"/>
        <v>39391</v>
      </c>
      <c r="C16" s="29"/>
      <c r="D16" s="30">
        <v>16808</v>
      </c>
      <c r="E16" s="30">
        <f t="shared" si="10"/>
        <v>63627</v>
      </c>
      <c r="F16" s="30">
        <f t="shared" si="0"/>
        <v>6959086</v>
      </c>
      <c r="G16" s="31"/>
      <c r="H16" s="30">
        <v>12587</v>
      </c>
      <c r="I16" s="30">
        <f t="shared" si="11"/>
        <v>45399</v>
      </c>
      <c r="J16" s="30">
        <f t="shared" si="1"/>
        <v>6142632</v>
      </c>
      <c r="K16" s="32"/>
      <c r="L16" s="30">
        <f t="shared" si="2"/>
        <v>-18228</v>
      </c>
      <c r="M16" s="33">
        <f t="shared" si="3"/>
        <v>-0.286482153802631</v>
      </c>
      <c r="N16" s="30">
        <f t="shared" si="4"/>
        <v>-816454</v>
      </c>
      <c r="O16" s="33">
        <f t="shared" si="5"/>
        <v>-0.11732201613832621</v>
      </c>
      <c r="P16" s="34"/>
      <c r="Q16" s="30">
        <v>9644</v>
      </c>
      <c r="R16" s="37">
        <f t="shared" si="12"/>
        <v>64905</v>
      </c>
      <c r="S16" s="30">
        <f aca="true" t="shared" si="14" ref="S16:S30">IF(Q16&lt;1,"",S15+Q16)</f>
        <v>7319179</v>
      </c>
      <c r="U16" s="30">
        <f t="shared" si="6"/>
        <v>19506</v>
      </c>
      <c r="V16" s="33">
        <f t="shared" si="7"/>
        <v>0.42965704090398465</v>
      </c>
      <c r="W16" s="30">
        <f t="shared" si="8"/>
        <v>1176547</v>
      </c>
      <c r="X16" s="33">
        <f t="shared" si="9"/>
        <v>0.19153792706448963</v>
      </c>
    </row>
    <row r="17" spans="2:24" ht="16.5" customHeight="1">
      <c r="B17" s="43">
        <f t="shared" si="13"/>
        <v>39392</v>
      </c>
      <c r="C17" s="29"/>
      <c r="D17" s="30">
        <v>20117</v>
      </c>
      <c r="E17" s="30">
        <f t="shared" si="10"/>
        <v>83744</v>
      </c>
      <c r="F17" s="30">
        <f t="shared" si="0"/>
        <v>6979203</v>
      </c>
      <c r="G17" s="31"/>
      <c r="H17" s="30">
        <v>7106</v>
      </c>
      <c r="I17" s="30">
        <f t="shared" si="11"/>
        <v>52505</v>
      </c>
      <c r="J17" s="30">
        <f t="shared" si="1"/>
        <v>6149738</v>
      </c>
      <c r="K17" s="32"/>
      <c r="L17" s="30">
        <f t="shared" si="2"/>
        <v>-31239</v>
      </c>
      <c r="M17" s="33">
        <f t="shared" si="3"/>
        <v>-0.3730297095911349</v>
      </c>
      <c r="N17" s="30">
        <f t="shared" si="4"/>
        <v>-829465</v>
      </c>
      <c r="O17" s="33">
        <f t="shared" si="5"/>
        <v>-0.11884809769826153</v>
      </c>
      <c r="P17" s="34"/>
      <c r="Q17" s="30">
        <v>10619</v>
      </c>
      <c r="R17" s="37">
        <f t="shared" si="12"/>
        <v>75524</v>
      </c>
      <c r="S17" s="30">
        <f t="shared" si="14"/>
        <v>7329798</v>
      </c>
      <c r="U17" s="30">
        <f t="shared" si="6"/>
        <v>23019</v>
      </c>
      <c r="V17" s="33">
        <f t="shared" si="7"/>
        <v>0.4384153890105704</v>
      </c>
      <c r="W17" s="30">
        <f t="shared" si="8"/>
        <v>1180060</v>
      </c>
      <c r="X17" s="33">
        <f t="shared" si="9"/>
        <v>0.19188784953115076</v>
      </c>
    </row>
    <row r="18" spans="2:24" ht="16.5" customHeight="1">
      <c r="B18" s="43">
        <f t="shared" si="13"/>
        <v>39393</v>
      </c>
      <c r="C18" s="29"/>
      <c r="D18" s="30">
        <v>7506</v>
      </c>
      <c r="E18" s="30">
        <f t="shared" si="10"/>
        <v>91250</v>
      </c>
      <c r="F18" s="30">
        <f t="shared" si="0"/>
        <v>6986709</v>
      </c>
      <c r="G18" s="31"/>
      <c r="H18" s="30">
        <v>8549</v>
      </c>
      <c r="I18" s="30">
        <f t="shared" si="11"/>
        <v>61054</v>
      </c>
      <c r="J18" s="30">
        <f t="shared" si="1"/>
        <v>6158287</v>
      </c>
      <c r="K18" s="32"/>
      <c r="L18" s="30">
        <f t="shared" si="2"/>
        <v>-30196</v>
      </c>
      <c r="M18" s="33">
        <f t="shared" si="3"/>
        <v>-0.33091506849315067</v>
      </c>
      <c r="N18" s="30">
        <f t="shared" si="4"/>
        <v>-828422</v>
      </c>
      <c r="O18" s="33">
        <f t="shared" si="5"/>
        <v>-0.11857113270353753</v>
      </c>
      <c r="P18" s="34"/>
      <c r="Q18" s="30">
        <v>8064</v>
      </c>
      <c r="R18" s="37">
        <f t="shared" si="12"/>
        <v>83588</v>
      </c>
      <c r="S18" s="30">
        <f t="shared" si="14"/>
        <v>7337862</v>
      </c>
      <c r="U18" s="30">
        <f t="shared" si="6"/>
        <v>22534</v>
      </c>
      <c r="V18" s="33">
        <f t="shared" si="7"/>
        <v>0.369083106757952</v>
      </c>
      <c r="W18" s="30">
        <f t="shared" si="8"/>
        <v>1179575</v>
      </c>
      <c r="X18" s="33">
        <f t="shared" si="9"/>
        <v>0.19154271309537862</v>
      </c>
    </row>
    <row r="19" spans="2:24" ht="16.5" customHeight="1">
      <c r="B19" s="43">
        <f t="shared" si="13"/>
        <v>39394</v>
      </c>
      <c r="C19" s="29"/>
      <c r="D19" s="30">
        <v>12715</v>
      </c>
      <c r="E19" s="30">
        <f t="shared" si="10"/>
        <v>103965</v>
      </c>
      <c r="F19" s="30">
        <f t="shared" si="0"/>
        <v>6999424</v>
      </c>
      <c r="G19" s="31"/>
      <c r="H19" s="30">
        <v>4399</v>
      </c>
      <c r="I19" s="30">
        <f t="shared" si="11"/>
        <v>65453</v>
      </c>
      <c r="J19" s="30">
        <f t="shared" si="1"/>
        <v>6162686</v>
      </c>
      <c r="K19" s="32"/>
      <c r="L19" s="30">
        <f t="shared" si="2"/>
        <v>-38512</v>
      </c>
      <c r="M19" s="33">
        <f t="shared" si="3"/>
        <v>-0.3704323570432357</v>
      </c>
      <c r="N19" s="30">
        <f t="shared" si="4"/>
        <v>-836738</v>
      </c>
      <c r="O19" s="33">
        <f t="shared" si="5"/>
        <v>-0.11954383674999543</v>
      </c>
      <c r="P19" s="34"/>
      <c r="Q19" s="30">
        <v>7476</v>
      </c>
      <c r="R19" s="37">
        <f t="shared" si="12"/>
        <v>91064</v>
      </c>
      <c r="S19" s="30">
        <f t="shared" si="14"/>
        <v>7345338</v>
      </c>
      <c r="U19" s="30">
        <f t="shared" si="6"/>
        <v>25611</v>
      </c>
      <c r="V19" s="33">
        <f t="shared" si="7"/>
        <v>0.39128840542068355</v>
      </c>
      <c r="W19" s="30">
        <f t="shared" si="8"/>
        <v>1182652</v>
      </c>
      <c r="X19" s="33">
        <f t="shared" si="9"/>
        <v>0.1919052828588054</v>
      </c>
    </row>
    <row r="20" spans="2:24" ht="16.5" customHeight="1">
      <c r="B20" s="43">
        <f t="shared" si="13"/>
        <v>39395</v>
      </c>
      <c r="C20" s="29"/>
      <c r="D20" s="30">
        <v>5851</v>
      </c>
      <c r="E20" s="30">
        <f t="shared" si="10"/>
        <v>109816</v>
      </c>
      <c r="F20" s="30">
        <f t="shared" si="0"/>
        <v>7005275</v>
      </c>
      <c r="G20" s="31"/>
      <c r="H20" s="30">
        <v>5298</v>
      </c>
      <c r="I20" s="30">
        <f t="shared" si="11"/>
        <v>70751</v>
      </c>
      <c r="J20" s="30">
        <f t="shared" si="1"/>
        <v>6167984</v>
      </c>
      <c r="K20" s="32"/>
      <c r="L20" s="30">
        <f t="shared" si="2"/>
        <v>-39065</v>
      </c>
      <c r="M20" s="33">
        <f t="shared" si="3"/>
        <v>-0.35573140525970715</v>
      </c>
      <c r="N20" s="30">
        <f t="shared" si="4"/>
        <v>-837291</v>
      </c>
      <c r="O20" s="33">
        <f t="shared" si="5"/>
        <v>-0.11952293093418888</v>
      </c>
      <c r="P20" s="34"/>
      <c r="Q20" s="30">
        <v>8911</v>
      </c>
      <c r="R20" s="37">
        <f t="shared" si="12"/>
        <v>99975</v>
      </c>
      <c r="S20" s="30">
        <f t="shared" si="14"/>
        <v>7354249</v>
      </c>
      <c r="U20" s="30">
        <f t="shared" si="6"/>
        <v>29224</v>
      </c>
      <c r="V20" s="33">
        <f t="shared" si="7"/>
        <v>0.4130542324490113</v>
      </c>
      <c r="W20" s="30">
        <f t="shared" si="8"/>
        <v>1186265</v>
      </c>
      <c r="X20" s="33">
        <f t="shared" si="9"/>
        <v>0.19232621225995397</v>
      </c>
    </row>
    <row r="21" spans="2:24" ht="16.5" customHeight="1">
      <c r="B21" s="43">
        <f t="shared" si="13"/>
        <v>39396</v>
      </c>
      <c r="C21" s="29"/>
      <c r="D21" s="30">
        <v>5932</v>
      </c>
      <c r="E21" s="30">
        <f t="shared" si="10"/>
        <v>115748</v>
      </c>
      <c r="F21" s="30">
        <f t="shared" si="0"/>
        <v>7011207</v>
      </c>
      <c r="G21" s="31"/>
      <c r="H21" s="30">
        <v>5063</v>
      </c>
      <c r="I21" s="30">
        <f t="shared" si="11"/>
        <v>75814</v>
      </c>
      <c r="J21" s="30">
        <f t="shared" si="1"/>
        <v>6173047</v>
      </c>
      <c r="K21" s="32"/>
      <c r="L21" s="30">
        <f t="shared" si="2"/>
        <v>-39934</v>
      </c>
      <c r="M21" s="33">
        <f t="shared" si="3"/>
        <v>-0.3450081210906452</v>
      </c>
      <c r="N21" s="30">
        <f t="shared" si="4"/>
        <v>-838160</v>
      </c>
      <c r="O21" s="33">
        <f t="shared" si="5"/>
        <v>-0.11954575011121481</v>
      </c>
      <c r="P21" s="34"/>
      <c r="Q21" s="30">
        <v>10737</v>
      </c>
      <c r="R21" s="37">
        <f t="shared" si="12"/>
        <v>110712</v>
      </c>
      <c r="S21" s="30">
        <f t="shared" si="14"/>
        <v>7364986</v>
      </c>
      <c r="U21" s="30">
        <f t="shared" si="6"/>
        <v>34898</v>
      </c>
      <c r="V21" s="33">
        <f t="shared" si="7"/>
        <v>0.4603107605455457</v>
      </c>
      <c r="W21" s="30">
        <f t="shared" si="8"/>
        <v>1191939</v>
      </c>
      <c r="X21" s="33">
        <f t="shared" si="9"/>
        <v>0.19308762755248746</v>
      </c>
    </row>
    <row r="22" spans="2:24" ht="16.5" customHeight="1">
      <c r="B22" s="43">
        <f t="shared" si="13"/>
        <v>39397</v>
      </c>
      <c r="C22" s="29"/>
      <c r="D22" s="30">
        <v>7374</v>
      </c>
      <c r="E22" s="30">
        <f t="shared" si="10"/>
        <v>123122</v>
      </c>
      <c r="F22" s="30">
        <f t="shared" si="0"/>
        <v>7018581</v>
      </c>
      <c r="G22" s="31"/>
      <c r="H22" s="30">
        <v>6882</v>
      </c>
      <c r="I22" s="30">
        <f t="shared" si="11"/>
        <v>82696</v>
      </c>
      <c r="J22" s="30">
        <f t="shared" si="1"/>
        <v>6179929</v>
      </c>
      <c r="K22" s="32"/>
      <c r="L22" s="30">
        <f t="shared" si="2"/>
        <v>-40426</v>
      </c>
      <c r="M22" s="33">
        <f t="shared" si="3"/>
        <v>-0.32834099511054077</v>
      </c>
      <c r="N22" s="30">
        <f t="shared" si="4"/>
        <v>-838652</v>
      </c>
      <c r="O22" s="33">
        <f t="shared" si="5"/>
        <v>-0.11949025023719181</v>
      </c>
      <c r="P22" s="34"/>
      <c r="Q22" s="30">
        <v>11938</v>
      </c>
      <c r="R22" s="37">
        <f t="shared" si="12"/>
        <v>122650</v>
      </c>
      <c r="S22" s="30">
        <f t="shared" si="14"/>
        <v>7376924</v>
      </c>
      <c r="U22" s="30">
        <f t="shared" si="6"/>
        <v>39954</v>
      </c>
      <c r="V22" s="33">
        <f t="shared" si="7"/>
        <v>0.483143078262552</v>
      </c>
      <c r="W22" s="30">
        <f t="shared" si="8"/>
        <v>1196995</v>
      </c>
      <c r="X22" s="33">
        <f t="shared" si="9"/>
        <v>0.19369073657642344</v>
      </c>
    </row>
    <row r="23" spans="2:24" ht="16.5" customHeight="1">
      <c r="B23" s="43">
        <f t="shared" si="13"/>
        <v>39398</v>
      </c>
      <c r="C23" s="29"/>
      <c r="D23" s="30">
        <v>9827</v>
      </c>
      <c r="E23" s="30">
        <f t="shared" si="10"/>
        <v>132949</v>
      </c>
      <c r="F23" s="30">
        <f t="shared" si="0"/>
        <v>7028408</v>
      </c>
      <c r="G23" s="31"/>
      <c r="H23" s="30">
        <v>8519</v>
      </c>
      <c r="I23" s="30">
        <f t="shared" si="11"/>
        <v>91215</v>
      </c>
      <c r="J23" s="30">
        <f t="shared" si="1"/>
        <v>6188448</v>
      </c>
      <c r="K23" s="32"/>
      <c r="L23" s="30">
        <f t="shared" si="2"/>
        <v>-41734</v>
      </c>
      <c r="M23" s="33">
        <f t="shared" si="3"/>
        <v>-0.31390984512858316</v>
      </c>
      <c r="N23" s="30">
        <f t="shared" si="4"/>
        <v>-839960</v>
      </c>
      <c r="O23" s="33">
        <f t="shared" si="5"/>
        <v>-0.11950928289877309</v>
      </c>
      <c r="P23" s="34"/>
      <c r="Q23" s="30">
        <v>7797</v>
      </c>
      <c r="R23" s="37">
        <f t="shared" si="12"/>
        <v>130447</v>
      </c>
      <c r="S23" s="30">
        <f t="shared" si="14"/>
        <v>7384721</v>
      </c>
      <c r="U23" s="30">
        <f t="shared" si="6"/>
        <v>39232</v>
      </c>
      <c r="V23" s="33">
        <f t="shared" si="7"/>
        <v>0.4301046976922655</v>
      </c>
      <c r="W23" s="30">
        <f t="shared" si="8"/>
        <v>1196273</v>
      </c>
      <c r="X23" s="33">
        <f t="shared" si="9"/>
        <v>0.19330743346312354</v>
      </c>
    </row>
    <row r="24" spans="2:24" ht="16.5" customHeight="1">
      <c r="B24" s="43">
        <f t="shared" si="13"/>
        <v>39399</v>
      </c>
      <c r="C24" s="29"/>
      <c r="D24" s="30">
        <v>11349</v>
      </c>
      <c r="E24" s="30">
        <f t="shared" si="10"/>
        <v>144298</v>
      </c>
      <c r="F24" s="30">
        <f t="shared" si="0"/>
        <v>7039757</v>
      </c>
      <c r="G24" s="31"/>
      <c r="H24" s="30">
        <v>5092</v>
      </c>
      <c r="I24" s="30">
        <f t="shared" si="11"/>
        <v>96307</v>
      </c>
      <c r="J24" s="30">
        <f t="shared" si="1"/>
        <v>6193540</v>
      </c>
      <c r="K24" s="32"/>
      <c r="L24" s="30">
        <f t="shared" si="2"/>
        <v>-47991</v>
      </c>
      <c r="M24" s="33">
        <f t="shared" si="3"/>
        <v>-0.33258257217702253</v>
      </c>
      <c r="N24" s="30">
        <f t="shared" si="4"/>
        <v>-846217</v>
      </c>
      <c r="O24" s="33">
        <f t="shared" si="5"/>
        <v>-0.12020542754529737</v>
      </c>
      <c r="P24" s="34"/>
      <c r="Q24" s="30">
        <v>7756</v>
      </c>
      <c r="R24" s="37">
        <f t="shared" si="12"/>
        <v>138203</v>
      </c>
      <c r="S24" s="30">
        <f t="shared" si="14"/>
        <v>7392477</v>
      </c>
      <c r="U24" s="30">
        <f t="shared" si="6"/>
        <v>41896</v>
      </c>
      <c r="V24" s="33">
        <f t="shared" si="7"/>
        <v>0.4350254913973024</v>
      </c>
      <c r="W24" s="30">
        <f t="shared" si="8"/>
        <v>1198937</v>
      </c>
      <c r="X24" s="33">
        <f t="shared" si="9"/>
        <v>0.1935786319293974</v>
      </c>
    </row>
    <row r="25" spans="2:24" ht="16.5" customHeight="1">
      <c r="B25" s="43">
        <f t="shared" si="13"/>
        <v>39400</v>
      </c>
      <c r="C25" s="29"/>
      <c r="D25" s="30">
        <v>4362</v>
      </c>
      <c r="E25" s="30">
        <f t="shared" si="10"/>
        <v>148660</v>
      </c>
      <c r="F25" s="30">
        <f t="shared" si="0"/>
        <v>7044119</v>
      </c>
      <c r="G25" s="31"/>
      <c r="H25" s="30">
        <v>5791</v>
      </c>
      <c r="I25" s="30">
        <f t="shared" si="11"/>
        <v>102098</v>
      </c>
      <c r="J25" s="30">
        <f t="shared" si="1"/>
        <v>6199331</v>
      </c>
      <c r="K25" s="32"/>
      <c r="L25" s="30">
        <f t="shared" si="2"/>
        <v>-46562</v>
      </c>
      <c r="M25" s="33">
        <f t="shared" si="3"/>
        <v>-0.31321135476927214</v>
      </c>
      <c r="N25" s="30">
        <f t="shared" si="4"/>
        <v>-844788</v>
      </c>
      <c r="O25" s="33">
        <f t="shared" si="5"/>
        <v>-0.11992812727894006</v>
      </c>
      <c r="P25" s="34"/>
      <c r="Q25" s="30">
        <v>6530</v>
      </c>
      <c r="R25" s="37">
        <f t="shared" si="12"/>
        <v>144733</v>
      </c>
      <c r="S25" s="30">
        <f t="shared" si="14"/>
        <v>7399007</v>
      </c>
      <c r="U25" s="30">
        <f t="shared" si="6"/>
        <v>42635</v>
      </c>
      <c r="V25" s="33">
        <f t="shared" si="7"/>
        <v>0.4175889831338518</v>
      </c>
      <c r="W25" s="30">
        <f t="shared" si="8"/>
        <v>1199676</v>
      </c>
      <c r="X25" s="33">
        <f t="shared" si="9"/>
        <v>0.19351701014190079</v>
      </c>
    </row>
    <row r="26" spans="2:24" s="35" customFormat="1" ht="16.5" customHeight="1">
      <c r="B26" s="43">
        <f t="shared" si="13"/>
        <v>39401</v>
      </c>
      <c r="C26" s="36"/>
      <c r="D26" s="37">
        <v>9888</v>
      </c>
      <c r="E26" s="30">
        <f t="shared" si="10"/>
        <v>158548</v>
      </c>
      <c r="F26" s="37">
        <f t="shared" si="0"/>
        <v>7054007</v>
      </c>
      <c r="G26" s="38"/>
      <c r="H26" s="37">
        <v>2870</v>
      </c>
      <c r="I26" s="37">
        <f t="shared" si="11"/>
        <v>104968</v>
      </c>
      <c r="J26" s="37">
        <f t="shared" si="1"/>
        <v>6202201</v>
      </c>
      <c r="K26" s="39"/>
      <c r="L26" s="37">
        <f t="shared" si="2"/>
        <v>-53580</v>
      </c>
      <c r="M26" s="40">
        <f t="shared" si="3"/>
        <v>-0.3379418220349673</v>
      </c>
      <c r="N26" s="37">
        <f t="shared" si="4"/>
        <v>-851806</v>
      </c>
      <c r="O26" s="40">
        <f t="shared" si="5"/>
        <v>-0.12075491277510782</v>
      </c>
      <c r="P26" s="41"/>
      <c r="Q26" s="37">
        <v>6230</v>
      </c>
      <c r="R26" s="37">
        <f t="shared" si="12"/>
        <v>150963</v>
      </c>
      <c r="S26" s="30">
        <f t="shared" si="14"/>
        <v>7405237</v>
      </c>
      <c r="U26" s="30">
        <f t="shared" si="6"/>
        <v>45995</v>
      </c>
      <c r="V26" s="33">
        <f t="shared" si="7"/>
        <v>0.4381811599725631</v>
      </c>
      <c r="W26" s="30">
        <f t="shared" si="8"/>
        <v>1203036</v>
      </c>
      <c r="X26" s="33">
        <f t="shared" si="9"/>
        <v>0.19396920544819493</v>
      </c>
    </row>
    <row r="27" spans="2:24" ht="16.5" customHeight="1">
      <c r="B27" s="43">
        <f t="shared" si="13"/>
        <v>39402</v>
      </c>
      <c r="C27" s="29"/>
      <c r="D27" s="30">
        <v>4377</v>
      </c>
      <c r="E27" s="30">
        <f t="shared" si="10"/>
        <v>162925</v>
      </c>
      <c r="F27" s="30">
        <f t="shared" si="0"/>
        <v>7058384</v>
      </c>
      <c r="G27" s="31"/>
      <c r="H27" s="30">
        <v>4572</v>
      </c>
      <c r="I27" s="37">
        <f t="shared" si="11"/>
        <v>109540</v>
      </c>
      <c r="J27" s="30">
        <f t="shared" si="1"/>
        <v>6206773</v>
      </c>
      <c r="K27" s="32"/>
      <c r="L27" s="30">
        <f t="shared" si="2"/>
        <v>-53385</v>
      </c>
      <c r="M27" s="33">
        <f t="shared" si="3"/>
        <v>-0.3276661040355992</v>
      </c>
      <c r="N27" s="30">
        <f t="shared" si="4"/>
        <v>-851611</v>
      </c>
      <c r="O27" s="33">
        <f t="shared" si="5"/>
        <v>-0.12065240428970711</v>
      </c>
      <c r="P27" s="34"/>
      <c r="Q27" s="30">
        <v>8459</v>
      </c>
      <c r="R27" s="30">
        <f t="shared" si="12"/>
        <v>159422</v>
      </c>
      <c r="S27" s="30">
        <f t="shared" si="14"/>
        <v>7413696</v>
      </c>
      <c r="U27" s="30">
        <f t="shared" si="6"/>
        <v>49882</v>
      </c>
      <c r="V27" s="33">
        <f t="shared" si="7"/>
        <v>0.4553770312214716</v>
      </c>
      <c r="W27" s="30">
        <f t="shared" si="8"/>
        <v>1206923</v>
      </c>
      <c r="X27" s="33">
        <f t="shared" si="9"/>
        <v>0.19445257624211487</v>
      </c>
    </row>
    <row r="28" spans="2:24" ht="16.5" customHeight="1">
      <c r="B28" s="43">
        <f t="shared" si="13"/>
        <v>39403</v>
      </c>
      <c r="C28" s="29"/>
      <c r="D28" s="30">
        <v>6505</v>
      </c>
      <c r="E28" s="30">
        <f t="shared" si="10"/>
        <v>169430</v>
      </c>
      <c r="F28" s="30">
        <f t="shared" si="0"/>
        <v>7064889</v>
      </c>
      <c r="G28" s="31"/>
      <c r="H28" s="30">
        <v>4479</v>
      </c>
      <c r="I28" s="37">
        <f t="shared" si="11"/>
        <v>114019</v>
      </c>
      <c r="J28" s="30">
        <f t="shared" si="1"/>
        <v>6211252</v>
      </c>
      <c r="K28" s="32"/>
      <c r="L28" s="30">
        <f t="shared" si="2"/>
        <v>-55411</v>
      </c>
      <c r="M28" s="33">
        <f t="shared" si="3"/>
        <v>-0.32704361683291033</v>
      </c>
      <c r="N28" s="30">
        <f t="shared" si="4"/>
        <v>-853637</v>
      </c>
      <c r="O28" s="33">
        <f t="shared" si="5"/>
        <v>-0.12082808378164187</v>
      </c>
      <c r="P28" s="34"/>
      <c r="Q28" s="30">
        <v>9316</v>
      </c>
      <c r="R28" s="30">
        <f t="shared" si="12"/>
        <v>168738</v>
      </c>
      <c r="S28" s="30">
        <f t="shared" si="14"/>
        <v>7423012</v>
      </c>
      <c r="U28" s="30">
        <f t="shared" si="6"/>
        <v>54719</v>
      </c>
      <c r="V28" s="33">
        <f t="shared" si="7"/>
        <v>0.4799112428630316</v>
      </c>
      <c r="W28" s="30">
        <f t="shared" si="8"/>
        <v>1211760</v>
      </c>
      <c r="X28" s="33">
        <f t="shared" si="9"/>
        <v>0.19509110240576297</v>
      </c>
    </row>
    <row r="29" spans="2:24" ht="16.5" customHeight="1">
      <c r="B29" s="43">
        <f t="shared" si="13"/>
        <v>39404</v>
      </c>
      <c r="C29" s="29"/>
      <c r="D29" s="30">
        <v>6486</v>
      </c>
      <c r="E29" s="30">
        <f t="shared" si="10"/>
        <v>175916</v>
      </c>
      <c r="F29" s="30">
        <f t="shared" si="0"/>
        <v>7071375</v>
      </c>
      <c r="G29" s="31"/>
      <c r="H29" s="30">
        <v>6259</v>
      </c>
      <c r="I29" s="37">
        <f t="shared" si="11"/>
        <v>120278</v>
      </c>
      <c r="J29" s="30">
        <f t="shared" si="1"/>
        <v>6217511</v>
      </c>
      <c r="K29" s="32"/>
      <c r="L29" s="30">
        <f t="shared" si="2"/>
        <v>-55638</v>
      </c>
      <c r="M29" s="33">
        <f t="shared" si="3"/>
        <v>-0.3162759498851725</v>
      </c>
      <c r="N29" s="30">
        <f t="shared" si="4"/>
        <v>-853864</v>
      </c>
      <c r="O29" s="33">
        <f t="shared" si="5"/>
        <v>-0.12074935921231726</v>
      </c>
      <c r="P29" s="34"/>
      <c r="Q29" s="30">
        <v>10449</v>
      </c>
      <c r="R29" s="30">
        <f t="shared" si="12"/>
        <v>179187</v>
      </c>
      <c r="S29" s="30">
        <f t="shared" si="14"/>
        <v>7433461</v>
      </c>
      <c r="U29" s="30">
        <f t="shared" si="6"/>
        <v>58909</v>
      </c>
      <c r="V29" s="33">
        <f t="shared" si="7"/>
        <v>0.4897736909493008</v>
      </c>
      <c r="W29" s="30">
        <f t="shared" si="8"/>
        <v>1215950</v>
      </c>
      <c r="X29" s="33">
        <f t="shared" si="9"/>
        <v>0.1955686125846822</v>
      </c>
    </row>
    <row r="30" spans="2:24" ht="16.5" customHeight="1">
      <c r="B30" s="43">
        <f t="shared" si="13"/>
        <v>39405</v>
      </c>
      <c r="C30" s="29"/>
      <c r="D30" s="30">
        <v>7898</v>
      </c>
      <c r="E30" s="30">
        <f t="shared" si="10"/>
        <v>183814</v>
      </c>
      <c r="F30" s="30">
        <f t="shared" si="0"/>
        <v>7079273</v>
      </c>
      <c r="G30" s="31"/>
      <c r="H30" s="30">
        <v>6873</v>
      </c>
      <c r="I30" s="37">
        <f t="shared" si="11"/>
        <v>127151</v>
      </c>
      <c r="J30" s="30">
        <f t="shared" si="1"/>
        <v>6224384</v>
      </c>
      <c r="K30" s="32"/>
      <c r="L30" s="30">
        <f t="shared" si="2"/>
        <v>-56663</v>
      </c>
      <c r="M30" s="33">
        <f t="shared" si="3"/>
        <v>-0.30826270033838554</v>
      </c>
      <c r="N30" s="30">
        <f t="shared" si="4"/>
        <v>-854889</v>
      </c>
      <c r="O30" s="33">
        <f t="shared" si="5"/>
        <v>-0.12075943391362362</v>
      </c>
      <c r="P30" s="34"/>
      <c r="Q30" s="30">
        <v>7084</v>
      </c>
      <c r="R30" s="30">
        <f t="shared" si="12"/>
        <v>186271</v>
      </c>
      <c r="S30" s="30">
        <f t="shared" si="14"/>
        <v>7440545</v>
      </c>
      <c r="U30" s="30">
        <f t="shared" si="6"/>
        <v>59120</v>
      </c>
      <c r="V30" s="33">
        <f t="shared" si="7"/>
        <v>0.4649589857728213</v>
      </c>
      <c r="W30" s="30">
        <f t="shared" si="8"/>
        <v>1216161</v>
      </c>
      <c r="X30" s="33">
        <f t="shared" si="9"/>
        <v>0.19538656355391956</v>
      </c>
    </row>
    <row r="31" spans="2:24" ht="16.5" customHeight="1">
      <c r="B31" s="43">
        <f t="shared" si="13"/>
        <v>39406</v>
      </c>
      <c r="C31" s="29"/>
      <c r="D31" s="30">
        <v>10051</v>
      </c>
      <c r="E31" s="30">
        <f t="shared" si="10"/>
        <v>193865</v>
      </c>
      <c r="F31" s="30">
        <f t="shared" si="0"/>
        <v>7089324</v>
      </c>
      <c r="G31" s="31"/>
      <c r="H31" s="30">
        <v>3763</v>
      </c>
      <c r="I31" s="37">
        <f t="shared" si="11"/>
        <v>130914</v>
      </c>
      <c r="J31" s="30">
        <f t="shared" si="1"/>
        <v>6228147</v>
      </c>
      <c r="K31" s="32"/>
      <c r="L31" s="30">
        <f t="shared" si="2"/>
        <v>-62951</v>
      </c>
      <c r="M31" s="33">
        <f t="shared" si="3"/>
        <v>-0.3247156526448817</v>
      </c>
      <c r="N31" s="30">
        <f t="shared" si="4"/>
        <v>-861177</v>
      </c>
      <c r="O31" s="33">
        <f t="shared" si="5"/>
        <v>-0.12147519283926084</v>
      </c>
      <c r="P31" s="34"/>
      <c r="Q31" s="30">
        <v>7146</v>
      </c>
      <c r="R31" s="30">
        <f t="shared" si="12"/>
        <v>193417</v>
      </c>
      <c r="S31" s="30">
        <f aca="true" t="shared" si="15" ref="S31:S41">IF(Q31&lt;1,"",S30+Q31)</f>
        <v>7447691</v>
      </c>
      <c r="U31" s="30">
        <f aca="true" t="shared" si="16" ref="U31:U41">IF(R31="","",R31-I31)</f>
        <v>62503</v>
      </c>
      <c r="V31" s="33">
        <f aca="true" t="shared" si="17" ref="V31:V41">IF(U31="","",U31/I31)</f>
        <v>0.47743556838840767</v>
      </c>
      <c r="W31" s="30">
        <f aca="true" t="shared" si="18" ref="W31:W41">IF(S31="","",S31-J31)</f>
        <v>1219544</v>
      </c>
      <c r="X31" s="33">
        <f aca="true" t="shared" si="19" ref="X31:X41">IF(W31="","",W31/J31)</f>
        <v>0.19581169166366819</v>
      </c>
    </row>
    <row r="32" spans="2:24" ht="16.5" customHeight="1">
      <c r="B32" s="43">
        <f t="shared" si="13"/>
        <v>39407</v>
      </c>
      <c r="C32" s="29"/>
      <c r="D32" s="30">
        <v>4331</v>
      </c>
      <c r="E32" s="30">
        <f t="shared" si="10"/>
        <v>198196</v>
      </c>
      <c r="F32" s="30">
        <f t="shared" si="0"/>
        <v>7093655</v>
      </c>
      <c r="G32" s="31"/>
      <c r="H32" s="30">
        <v>4528</v>
      </c>
      <c r="I32" s="37">
        <f t="shared" si="11"/>
        <v>135442</v>
      </c>
      <c r="J32" s="30">
        <f t="shared" si="1"/>
        <v>6232675</v>
      </c>
      <c r="K32" s="32"/>
      <c r="L32" s="30">
        <f t="shared" si="2"/>
        <v>-62754</v>
      </c>
      <c r="M32" s="33">
        <f t="shared" si="3"/>
        <v>-0.3166259662152617</v>
      </c>
      <c r="N32" s="30">
        <f t="shared" si="4"/>
        <v>-860980</v>
      </c>
      <c r="O32" s="33">
        <f t="shared" si="5"/>
        <v>-0.12137325539513834</v>
      </c>
      <c r="P32" s="34"/>
      <c r="Q32" s="30">
        <v>5858</v>
      </c>
      <c r="R32" s="30">
        <f t="shared" si="12"/>
        <v>199275</v>
      </c>
      <c r="S32" s="30">
        <f t="shared" si="15"/>
        <v>7453549</v>
      </c>
      <c r="U32" s="30">
        <f t="shared" si="16"/>
        <v>63833</v>
      </c>
      <c r="V32" s="33">
        <f t="shared" si="17"/>
        <v>0.4712939856174599</v>
      </c>
      <c r="W32" s="30">
        <f t="shared" si="18"/>
        <v>1220874</v>
      </c>
      <c r="X32" s="33">
        <f t="shared" si="19"/>
        <v>0.19588282719699004</v>
      </c>
    </row>
    <row r="33" spans="2:24" ht="16.5" customHeight="1">
      <c r="B33" s="43">
        <f t="shared" si="13"/>
        <v>39408</v>
      </c>
      <c r="C33" s="29"/>
      <c r="D33" s="30">
        <v>6042</v>
      </c>
      <c r="E33" s="30">
        <f t="shared" si="10"/>
        <v>204238</v>
      </c>
      <c r="F33" s="30">
        <f t="shared" si="0"/>
        <v>7099697</v>
      </c>
      <c r="G33" s="31"/>
      <c r="H33" s="30">
        <v>2611</v>
      </c>
      <c r="I33" s="37">
        <f t="shared" si="11"/>
        <v>138053</v>
      </c>
      <c r="J33" s="30">
        <f t="shared" si="1"/>
        <v>6235286</v>
      </c>
      <c r="K33" s="32"/>
      <c r="L33" s="30">
        <f t="shared" si="2"/>
        <v>-66185</v>
      </c>
      <c r="M33" s="33">
        <f t="shared" si="3"/>
        <v>-0.3240582066021015</v>
      </c>
      <c r="N33" s="30">
        <f t="shared" si="4"/>
        <v>-864411</v>
      </c>
      <c r="O33" s="33">
        <f t="shared" si="5"/>
        <v>-0.12175322411646582</v>
      </c>
      <c r="P33" s="34"/>
      <c r="Q33" s="30">
        <v>5809</v>
      </c>
      <c r="R33" s="30">
        <f t="shared" si="12"/>
        <v>205084</v>
      </c>
      <c r="S33" s="30">
        <f t="shared" si="15"/>
        <v>7459358</v>
      </c>
      <c r="U33" s="30">
        <f t="shared" si="16"/>
        <v>67031</v>
      </c>
      <c r="V33" s="33">
        <f t="shared" si="17"/>
        <v>0.4855454064743251</v>
      </c>
      <c r="W33" s="30">
        <f t="shared" si="18"/>
        <v>1224072</v>
      </c>
      <c r="X33" s="33">
        <f t="shared" si="19"/>
        <v>0.19631368954046374</v>
      </c>
    </row>
    <row r="34" spans="2:24" ht="16.5" customHeight="1">
      <c r="B34" s="43">
        <f t="shared" si="13"/>
        <v>39409</v>
      </c>
      <c r="C34" s="29"/>
      <c r="D34" s="30">
        <v>2825</v>
      </c>
      <c r="E34" s="30">
        <f t="shared" si="10"/>
        <v>207063</v>
      </c>
      <c r="F34" s="30">
        <f t="shared" si="0"/>
        <v>7102522</v>
      </c>
      <c r="G34" s="31"/>
      <c r="H34" s="30">
        <v>3399</v>
      </c>
      <c r="I34" s="37">
        <f t="shared" si="11"/>
        <v>141452</v>
      </c>
      <c r="J34" s="30">
        <f t="shared" si="1"/>
        <v>6238685</v>
      </c>
      <c r="K34" s="32"/>
      <c r="L34" s="30">
        <f t="shared" si="2"/>
        <v>-65611</v>
      </c>
      <c r="M34" s="33">
        <f t="shared" si="3"/>
        <v>-0.3168649155088065</v>
      </c>
      <c r="N34" s="30">
        <f t="shared" si="4"/>
        <v>-863837</v>
      </c>
      <c r="O34" s="33">
        <f t="shared" si="5"/>
        <v>-0.1216239808901683</v>
      </c>
      <c r="P34" s="34"/>
      <c r="Q34" s="30">
        <v>5976</v>
      </c>
      <c r="R34" s="30">
        <f t="shared" si="12"/>
        <v>211060</v>
      </c>
      <c r="S34" s="30">
        <f t="shared" si="15"/>
        <v>7465334</v>
      </c>
      <c r="U34" s="30">
        <f t="shared" si="16"/>
        <v>69608</v>
      </c>
      <c r="V34" s="33">
        <f t="shared" si="17"/>
        <v>0.49209625880157226</v>
      </c>
      <c r="W34" s="30">
        <f t="shared" si="18"/>
        <v>1226649</v>
      </c>
      <c r="X34" s="33">
        <f t="shared" si="19"/>
        <v>0.1966198004868013</v>
      </c>
    </row>
    <row r="35" spans="2:24" ht="16.5" customHeight="1">
      <c r="B35" s="43">
        <f t="shared" si="13"/>
        <v>39410</v>
      </c>
      <c r="C35" s="29"/>
      <c r="D35" s="30">
        <v>3901</v>
      </c>
      <c r="E35" s="30">
        <f t="shared" si="10"/>
        <v>210964</v>
      </c>
      <c r="F35" s="30">
        <f t="shared" si="0"/>
        <v>7106423</v>
      </c>
      <c r="G35" s="31"/>
      <c r="H35" s="30">
        <v>4439</v>
      </c>
      <c r="I35" s="37">
        <f t="shared" si="11"/>
        <v>145891</v>
      </c>
      <c r="J35" s="30">
        <f t="shared" si="1"/>
        <v>6243124</v>
      </c>
      <c r="K35" s="32"/>
      <c r="L35" s="30">
        <f t="shared" si="2"/>
        <v>-65073</v>
      </c>
      <c r="M35" s="33">
        <f t="shared" si="3"/>
        <v>-0.30845547107563376</v>
      </c>
      <c r="N35" s="30">
        <f t="shared" si="4"/>
        <v>-863299</v>
      </c>
      <c r="O35" s="33">
        <f t="shared" si="5"/>
        <v>-0.12148151045891864</v>
      </c>
      <c r="P35" s="34"/>
      <c r="Q35" s="30">
        <v>7073</v>
      </c>
      <c r="R35" s="30">
        <f t="shared" si="12"/>
        <v>218133</v>
      </c>
      <c r="S35" s="30">
        <f t="shared" si="15"/>
        <v>7472407</v>
      </c>
      <c r="U35" s="30">
        <f t="shared" si="16"/>
        <v>72242</v>
      </c>
      <c r="V35" s="33">
        <f t="shared" si="17"/>
        <v>0.495177906793428</v>
      </c>
      <c r="W35" s="30">
        <f t="shared" si="18"/>
        <v>1229283</v>
      </c>
      <c r="X35" s="33">
        <f t="shared" si="19"/>
        <v>0.19690190359826265</v>
      </c>
    </row>
    <row r="36" spans="2:24" ht="16.5" customHeight="1">
      <c r="B36" s="43">
        <f t="shared" si="13"/>
        <v>39411</v>
      </c>
      <c r="C36" s="29"/>
      <c r="D36" s="30">
        <v>4707</v>
      </c>
      <c r="E36" s="30">
        <f t="shared" si="10"/>
        <v>215671</v>
      </c>
      <c r="F36" s="30">
        <f t="shared" si="0"/>
        <v>7111130</v>
      </c>
      <c r="G36" s="31"/>
      <c r="H36" s="30">
        <v>4707</v>
      </c>
      <c r="I36" s="37">
        <f t="shared" si="11"/>
        <v>150598</v>
      </c>
      <c r="J36" s="30">
        <f t="shared" si="1"/>
        <v>6247831</v>
      </c>
      <c r="K36" s="32"/>
      <c r="L36" s="30">
        <f t="shared" si="2"/>
        <v>-65073</v>
      </c>
      <c r="M36" s="33">
        <f t="shared" si="3"/>
        <v>-0.3017234584158278</v>
      </c>
      <c r="N36" s="30">
        <f t="shared" si="4"/>
        <v>-863299</v>
      </c>
      <c r="O36" s="33">
        <f t="shared" si="5"/>
        <v>-0.12140109940332972</v>
      </c>
      <c r="P36" s="34"/>
      <c r="Q36" s="30">
        <v>7726</v>
      </c>
      <c r="R36" s="30">
        <f t="shared" si="12"/>
        <v>225859</v>
      </c>
      <c r="S36" s="30">
        <f t="shared" si="15"/>
        <v>7480133</v>
      </c>
      <c r="U36" s="30">
        <f t="shared" si="16"/>
        <v>75261</v>
      </c>
      <c r="V36" s="33">
        <f t="shared" si="17"/>
        <v>0.4997476726118541</v>
      </c>
      <c r="W36" s="30">
        <f t="shared" si="18"/>
        <v>1232302</v>
      </c>
      <c r="X36" s="33">
        <f t="shared" si="19"/>
        <v>0.19723676904833054</v>
      </c>
    </row>
    <row r="37" spans="2:24" ht="16.5" customHeight="1">
      <c r="B37" s="43">
        <f t="shared" si="13"/>
        <v>39412</v>
      </c>
      <c r="C37" s="29"/>
      <c r="D37" s="30">
        <v>4508</v>
      </c>
      <c r="E37" s="30">
        <f t="shared" si="10"/>
        <v>220179</v>
      </c>
      <c r="F37" s="30">
        <f t="shared" si="0"/>
        <v>7115638</v>
      </c>
      <c r="G37" s="31"/>
      <c r="H37" s="30">
        <v>6139</v>
      </c>
      <c r="I37" s="37">
        <f t="shared" si="11"/>
        <v>156737</v>
      </c>
      <c r="J37" s="30">
        <f t="shared" si="1"/>
        <v>6253970</v>
      </c>
      <c r="K37" s="32"/>
      <c r="L37" s="30">
        <f t="shared" si="2"/>
        <v>-63442</v>
      </c>
      <c r="M37" s="33">
        <f t="shared" si="3"/>
        <v>-0.28813828748427417</v>
      </c>
      <c r="N37" s="30">
        <f t="shared" si="4"/>
        <v>-861668</v>
      </c>
      <c r="O37" s="33">
        <f t="shared" si="5"/>
        <v>-0.12109497419627024</v>
      </c>
      <c r="P37" s="34"/>
      <c r="Q37" s="30">
        <v>4737</v>
      </c>
      <c r="R37" s="30">
        <f t="shared" si="12"/>
        <v>230596</v>
      </c>
      <c r="S37" s="30">
        <f t="shared" si="15"/>
        <v>7484870</v>
      </c>
      <c r="U37" s="30">
        <f t="shared" si="16"/>
        <v>73859</v>
      </c>
      <c r="V37" s="33">
        <f t="shared" si="17"/>
        <v>0.4712288738459968</v>
      </c>
      <c r="W37" s="30">
        <f t="shared" si="18"/>
        <v>1230900</v>
      </c>
      <c r="X37" s="33">
        <f t="shared" si="19"/>
        <v>0.19681898058353334</v>
      </c>
    </row>
    <row r="38" spans="2:24" ht="16.5" customHeight="1">
      <c r="B38" s="43">
        <f t="shared" si="13"/>
        <v>39413</v>
      </c>
      <c r="C38" s="29"/>
      <c r="D38" s="30">
        <v>6486</v>
      </c>
      <c r="E38" s="30">
        <f t="shared" si="10"/>
        <v>226665</v>
      </c>
      <c r="F38" s="30">
        <f t="shared" si="0"/>
        <v>7122124</v>
      </c>
      <c r="G38" s="31"/>
      <c r="H38" s="30">
        <v>2920</v>
      </c>
      <c r="I38" s="37">
        <f t="shared" si="11"/>
        <v>159657</v>
      </c>
      <c r="J38" s="30">
        <f t="shared" si="1"/>
        <v>6256890</v>
      </c>
      <c r="K38" s="32"/>
      <c r="L38" s="30">
        <f t="shared" si="2"/>
        <v>-67008</v>
      </c>
      <c r="M38" s="33">
        <f t="shared" si="3"/>
        <v>-0.29562570313017006</v>
      </c>
      <c r="N38" s="30">
        <f t="shared" si="4"/>
        <v>-865234</v>
      </c>
      <c r="O38" s="33">
        <f t="shared" si="5"/>
        <v>-0.12148538834763338</v>
      </c>
      <c r="P38" s="34"/>
      <c r="Q38" s="30">
        <v>5509</v>
      </c>
      <c r="R38" s="30">
        <f t="shared" si="12"/>
        <v>236105</v>
      </c>
      <c r="S38" s="30">
        <f t="shared" si="15"/>
        <v>7490379</v>
      </c>
      <c r="U38" s="30">
        <f t="shared" si="16"/>
        <v>76448</v>
      </c>
      <c r="V38" s="33">
        <f t="shared" si="17"/>
        <v>0.47882648427566593</v>
      </c>
      <c r="W38" s="30">
        <f t="shared" si="18"/>
        <v>1233489</v>
      </c>
      <c r="X38" s="33">
        <f t="shared" si="19"/>
        <v>0.1971409118587669</v>
      </c>
    </row>
    <row r="39" spans="2:24" ht="16.5" customHeight="1">
      <c r="B39" s="43">
        <f t="shared" si="13"/>
        <v>39414</v>
      </c>
      <c r="C39" s="29"/>
      <c r="D39" s="30">
        <v>2951</v>
      </c>
      <c r="E39" s="30">
        <f t="shared" si="10"/>
        <v>229616</v>
      </c>
      <c r="F39" s="30">
        <f t="shared" si="0"/>
        <v>7125075</v>
      </c>
      <c r="G39" s="31"/>
      <c r="H39" s="30">
        <v>3456</v>
      </c>
      <c r="I39" s="37">
        <f t="shared" si="11"/>
        <v>163113</v>
      </c>
      <c r="J39" s="30">
        <f t="shared" si="1"/>
        <v>6260346</v>
      </c>
      <c r="K39" s="32"/>
      <c r="L39" s="30">
        <f t="shared" si="2"/>
        <v>-66503</v>
      </c>
      <c r="M39" s="33">
        <f t="shared" si="3"/>
        <v>-0.2896270294752979</v>
      </c>
      <c r="N39" s="30">
        <f t="shared" si="4"/>
        <v>-864729</v>
      </c>
      <c r="O39" s="33">
        <f t="shared" si="5"/>
        <v>-0.12136419616635614</v>
      </c>
      <c r="P39" s="34"/>
      <c r="Q39" s="30">
        <v>5751</v>
      </c>
      <c r="R39" s="30">
        <f t="shared" si="12"/>
        <v>241856</v>
      </c>
      <c r="S39" s="30">
        <f t="shared" si="15"/>
        <v>7496130</v>
      </c>
      <c r="U39" s="30">
        <f t="shared" si="16"/>
        <v>78743</v>
      </c>
      <c r="V39" s="33">
        <f t="shared" si="17"/>
        <v>0.4827512215457995</v>
      </c>
      <c r="W39" s="30">
        <f t="shared" si="18"/>
        <v>1235784</v>
      </c>
      <c r="X39" s="33">
        <f t="shared" si="19"/>
        <v>0.19739867413079085</v>
      </c>
    </row>
    <row r="40" spans="2:24" ht="16.5" customHeight="1">
      <c r="B40" s="43">
        <f t="shared" si="13"/>
        <v>39415</v>
      </c>
      <c r="C40" s="29"/>
      <c r="D40" s="30">
        <v>4500</v>
      </c>
      <c r="E40" s="30">
        <f t="shared" si="10"/>
        <v>234116</v>
      </c>
      <c r="F40" s="30">
        <f t="shared" si="0"/>
        <v>7129575</v>
      </c>
      <c r="G40" s="31"/>
      <c r="H40" s="30">
        <v>1752</v>
      </c>
      <c r="I40" s="37">
        <f t="shared" si="11"/>
        <v>164865</v>
      </c>
      <c r="J40" s="30">
        <f t="shared" si="1"/>
        <v>6262098</v>
      </c>
      <c r="K40" s="32"/>
      <c r="L40" s="30">
        <f t="shared" si="2"/>
        <v>-69251</v>
      </c>
      <c r="M40" s="33">
        <f t="shared" si="3"/>
        <v>-0.2957978096328316</v>
      </c>
      <c r="N40" s="30">
        <f t="shared" si="4"/>
        <v>-867477</v>
      </c>
      <c r="O40" s="33">
        <f t="shared" si="5"/>
        <v>-0.12167303100114663</v>
      </c>
      <c r="P40" s="34"/>
      <c r="Q40" s="30">
        <v>4787</v>
      </c>
      <c r="R40" s="30">
        <f t="shared" si="12"/>
        <v>246643</v>
      </c>
      <c r="S40" s="30">
        <f t="shared" si="15"/>
        <v>7500917</v>
      </c>
      <c r="U40" s="30">
        <f t="shared" si="16"/>
        <v>81778</v>
      </c>
      <c r="V40" s="33">
        <f t="shared" si="17"/>
        <v>0.49603008522124165</v>
      </c>
      <c r="W40" s="30">
        <f t="shared" si="18"/>
        <v>1238819</v>
      </c>
      <c r="X40" s="33">
        <f t="shared" si="19"/>
        <v>0.19782810808773674</v>
      </c>
    </row>
    <row r="41" spans="2:24" ht="16.5" customHeight="1">
      <c r="B41" s="43">
        <f t="shared" si="13"/>
        <v>39416</v>
      </c>
      <c r="C41" s="29"/>
      <c r="D41" s="30">
        <v>2002</v>
      </c>
      <c r="E41" s="45">
        <f t="shared" si="10"/>
        <v>236118</v>
      </c>
      <c r="F41" s="45">
        <f t="shared" si="0"/>
        <v>7131577</v>
      </c>
      <c r="G41" s="31"/>
      <c r="H41" s="30">
        <v>3628</v>
      </c>
      <c r="I41" s="46">
        <f t="shared" si="11"/>
        <v>168493</v>
      </c>
      <c r="J41" s="45">
        <f t="shared" si="1"/>
        <v>6265726</v>
      </c>
      <c r="K41" s="32"/>
      <c r="L41" s="30">
        <f t="shared" si="2"/>
        <v>-67625</v>
      </c>
      <c r="M41" s="33">
        <f t="shared" si="3"/>
        <v>-0.2864034084652589</v>
      </c>
      <c r="N41" s="30">
        <f t="shared" si="4"/>
        <v>-865851</v>
      </c>
      <c r="O41" s="33">
        <f t="shared" si="5"/>
        <v>-0.1214108744811982</v>
      </c>
      <c r="P41" s="34"/>
      <c r="Q41" s="30">
        <v>5273</v>
      </c>
      <c r="R41" s="45">
        <f t="shared" si="12"/>
        <v>251916</v>
      </c>
      <c r="S41" s="45">
        <f t="shared" si="15"/>
        <v>7506190</v>
      </c>
      <c r="U41" s="30">
        <f t="shared" si="16"/>
        <v>83423</v>
      </c>
      <c r="V41" s="33">
        <f t="shared" si="17"/>
        <v>0.4951125566047254</v>
      </c>
      <c r="W41" s="30">
        <f t="shared" si="18"/>
        <v>1240464</v>
      </c>
      <c r="X41" s="33">
        <f t="shared" si="19"/>
        <v>0.19797610045507893</v>
      </c>
    </row>
    <row r="42" spans="2:10" ht="18.75" customHeight="1">
      <c r="B42" s="44" t="s">
        <v>11</v>
      </c>
      <c r="C42" s="42"/>
      <c r="D42" s="42"/>
      <c r="E42" s="42"/>
      <c r="F42" s="42"/>
      <c r="G42" s="42"/>
      <c r="H42" s="42"/>
      <c r="I42" s="42"/>
      <c r="J42" s="42"/>
    </row>
  </sheetData>
  <mergeCells count="18">
    <mergeCell ref="B2:X2"/>
    <mergeCell ref="D9:F9"/>
    <mergeCell ref="D7:F7"/>
    <mergeCell ref="Q7:S7"/>
    <mergeCell ref="B3:X3"/>
    <mergeCell ref="L5:O10"/>
    <mergeCell ref="B5:B11"/>
    <mergeCell ref="Q9:S9"/>
    <mergeCell ref="Q6:S6"/>
    <mergeCell ref="D6:F6"/>
    <mergeCell ref="U5:X10"/>
    <mergeCell ref="H6:J6"/>
    <mergeCell ref="H7:J7"/>
    <mergeCell ref="U11:V11"/>
    <mergeCell ref="W11:X11"/>
    <mergeCell ref="L11:M11"/>
    <mergeCell ref="N11:O11"/>
    <mergeCell ref="H9:J9"/>
  </mergeCells>
  <conditionalFormatting sqref="L12:O41 U12:X41">
    <cfRule type="cellIs" priority="1" dxfId="0" operator="lessThan" stopIfTrue="1">
      <formula>0</formula>
    </cfRule>
  </conditionalFormatting>
  <printOptions horizontalCentered="1"/>
  <pageMargins left="0.1968503937007874" right="0.1968503937007874" top="0.1968503937007874" bottom="0.07874015748031496" header="0.5118110236220472" footer="0.511811023622047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mesut-ozen</cp:lastModifiedBy>
  <cp:lastPrinted>2007-08-01T17:37:03Z</cp:lastPrinted>
  <dcterms:created xsi:type="dcterms:W3CDTF">2003-10-20T07:27:17Z</dcterms:created>
  <dcterms:modified xsi:type="dcterms:W3CDTF">2007-12-03T06:42:55Z</dcterms:modified>
  <cp:category/>
  <cp:version/>
  <cp:contentType/>
  <cp:contentStatus/>
</cp:coreProperties>
</file>