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Nisan-2007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<sst xmlns="http://schemas.openxmlformats.org/spreadsheetml/2006/main" count="25" uniqueCount="13">
  <si>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</si>
  <si>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2005 YILI</t>
  </si>
  <si>
    <t>AYLIK</t>
  </si>
  <si>
    <t>YILLIK</t>
  </si>
  <si>
    <t>GEÇEN AYLAR DEVİR</t>
  </si>
  <si>
    <t>GÜNLÜK</t>
  </si>
  <si>
    <t>2006 YILI</t>
  </si>
  <si>
    <t>2005 / 2006 YILI KARŞILAŞTIRMASI</t>
  </si>
  <si>
    <t>2007 YILI</t>
  </si>
  <si>
    <t>2006 / 2007 YILI KARŞILAŞTIRMASI</t>
  </si>
  <si>
    <t>ANTALYA İL KÜLTÜR VE TURİZM MÜDÜRLÜĞÜ</t>
  </si>
  <si>
    <t>İstatistik verilerine, yurt dışında yaşayan vatandaş ziyaretçiler de dahildir.</t>
  </si>
  <si>
    <t>A N T A L Y A  H A V A   L İ M A N I   G Ü N L Ü K   G E L E N   Y O L C U   İ S T A T İ S T İ Ğ İ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</si>
</sst>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</numFmts>
  <fonts count="15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2"/>
      <color indexed="18"/>
      <name val="Arial"/>
      <family val="2"/>
    </font>
    <font>
      <b/>
      <sz val="1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3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left" vertical="center"/>
    </xf>
    <xf numFmtId="184" fontId="3" fillId="0" borderId="9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3"/>
  <sheetViews>
    <sheetView showGridLines="0" tabSelected="1" view="pageBreakPreview" zoomScale="75" zoomScaleNormal="75" zoomScaleSheetLayoutView="75" workbookViewId="0" topLeftCell="A1">
      <selection activeCell="B12" sqref="B12:B41"/>
    </sheetView>
  </sheetViews>
  <sheetFormatPr defaultColWidth="9.00390625" defaultRowHeight="13.5" customHeight="1"/>
  <cols>
    <col min="1" max="1" width="0.6171875" style="1" customWidth="1"/>
    <col min="2" max="2" width="25.75390625" style="1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9.75390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2" spans="2:24" ht="39" customHeight="1">
      <c r="B2" s="45" t="s">
        <v>10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2:24" s="2" customFormat="1" ht="22.5" customHeight="1">
      <c r="B3" s="52" t="s">
        <v>12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ht="11.25" customHeight="1"/>
    <row r="5" spans="2:24" ht="6" customHeight="1">
      <c r="B5" s="62" t="s">
        <v>0</v>
      </c>
      <c r="C5" s="6"/>
      <c r="D5" s="7"/>
      <c r="E5" s="8"/>
      <c r="F5" s="9"/>
      <c r="H5" s="7"/>
      <c r="I5" s="8"/>
      <c r="J5" s="9"/>
      <c r="L5" s="53" t="s">
        <v>7</v>
      </c>
      <c r="M5" s="54"/>
      <c r="N5" s="54"/>
      <c r="O5" s="55"/>
      <c r="P5" s="10"/>
      <c r="Q5" s="7"/>
      <c r="R5" s="8"/>
      <c r="S5" s="9"/>
      <c r="U5" s="53" t="s">
        <v>9</v>
      </c>
      <c r="V5" s="54"/>
      <c r="W5" s="54"/>
      <c r="X5" s="55"/>
    </row>
    <row r="6" spans="2:24" s="11" customFormat="1" ht="18" customHeight="1">
      <c r="B6" s="62"/>
      <c r="C6" s="6"/>
      <c r="D6" s="63" t="s">
        <v>1</v>
      </c>
      <c r="E6" s="64"/>
      <c r="F6" s="65"/>
      <c r="G6" s="12"/>
      <c r="H6" s="63" t="s">
        <v>6</v>
      </c>
      <c r="I6" s="64"/>
      <c r="J6" s="65"/>
      <c r="K6" s="12"/>
      <c r="L6" s="56"/>
      <c r="M6" s="57"/>
      <c r="N6" s="57"/>
      <c r="O6" s="58"/>
      <c r="P6" s="10"/>
      <c r="Q6" s="63" t="s">
        <v>8</v>
      </c>
      <c r="R6" s="64"/>
      <c r="S6" s="65"/>
      <c r="U6" s="56"/>
      <c r="V6" s="57"/>
      <c r="W6" s="57"/>
      <c r="X6" s="58"/>
    </row>
    <row r="7" spans="2:24" s="11" customFormat="1" ht="16.5" customHeight="1">
      <c r="B7" s="62"/>
      <c r="C7" s="6"/>
      <c r="D7" s="49" t="s">
        <v>4</v>
      </c>
      <c r="E7" s="50"/>
      <c r="F7" s="51"/>
      <c r="G7" s="16"/>
      <c r="H7" s="49" t="s">
        <v>4</v>
      </c>
      <c r="I7" s="50"/>
      <c r="J7" s="51"/>
      <c r="K7" s="16"/>
      <c r="L7" s="56"/>
      <c r="M7" s="57"/>
      <c r="N7" s="57"/>
      <c r="O7" s="58"/>
      <c r="P7" s="10"/>
      <c r="Q7" s="49" t="s">
        <v>4</v>
      </c>
      <c r="R7" s="50"/>
      <c r="S7" s="51"/>
      <c r="U7" s="56"/>
      <c r="V7" s="57"/>
      <c r="W7" s="57"/>
      <c r="X7" s="58"/>
    </row>
    <row r="8" spans="2:24" s="11" customFormat="1" ht="9" customHeight="1">
      <c r="B8" s="62"/>
      <c r="C8" s="6"/>
      <c r="D8" s="13"/>
      <c r="E8" s="14"/>
      <c r="F8" s="15"/>
      <c r="G8" s="16"/>
      <c r="H8" s="13"/>
      <c r="I8" s="14"/>
      <c r="J8" s="15"/>
      <c r="K8" s="16"/>
      <c r="L8" s="56"/>
      <c r="M8" s="57"/>
      <c r="N8" s="57"/>
      <c r="O8" s="58"/>
      <c r="P8" s="10"/>
      <c r="Q8" s="17"/>
      <c r="R8" s="18"/>
      <c r="S8" s="19"/>
      <c r="U8" s="56"/>
      <c r="V8" s="57"/>
      <c r="W8" s="57"/>
      <c r="X8" s="58"/>
    </row>
    <row r="9" spans="2:24" s="11" customFormat="1" ht="20.25" customHeight="1">
      <c r="B9" s="62"/>
      <c r="C9" s="6"/>
      <c r="D9" s="46">
        <v>684771</v>
      </c>
      <c r="E9" s="47"/>
      <c r="F9" s="48"/>
      <c r="G9" s="20"/>
      <c r="H9" s="46">
        <v>490894</v>
      </c>
      <c r="I9" s="47"/>
      <c r="J9" s="48"/>
      <c r="K9" s="20"/>
      <c r="L9" s="56"/>
      <c r="M9" s="57"/>
      <c r="N9" s="57"/>
      <c r="O9" s="58"/>
      <c r="P9" s="10"/>
      <c r="Q9" s="46">
        <v>521599</v>
      </c>
      <c r="R9" s="47"/>
      <c r="S9" s="48"/>
      <c r="U9" s="56"/>
      <c r="V9" s="57"/>
      <c r="W9" s="57"/>
      <c r="X9" s="58"/>
    </row>
    <row r="10" spans="2:24" ht="4.5" customHeight="1">
      <c r="B10" s="62"/>
      <c r="C10" s="6"/>
      <c r="D10" s="21"/>
      <c r="E10" s="22"/>
      <c r="F10" s="23"/>
      <c r="H10" s="21"/>
      <c r="I10" s="22"/>
      <c r="J10" s="23"/>
      <c r="L10" s="59"/>
      <c r="M10" s="60"/>
      <c r="N10" s="60"/>
      <c r="O10" s="61"/>
      <c r="P10" s="10"/>
      <c r="Q10" s="21"/>
      <c r="R10" s="22"/>
      <c r="S10" s="23"/>
      <c r="U10" s="59"/>
      <c r="V10" s="60"/>
      <c r="W10" s="60"/>
      <c r="X10" s="61"/>
    </row>
    <row r="11" spans="2:24" ht="48.75" customHeight="1">
      <c r="B11" s="62"/>
      <c r="C11" s="6"/>
      <c r="D11" s="24" t="s">
        <v>5</v>
      </c>
      <c r="E11" s="25" t="s">
        <v>2</v>
      </c>
      <c r="F11" s="24" t="s">
        <v>3</v>
      </c>
      <c r="G11" s="26"/>
      <c r="H11" s="24" t="s">
        <v>5</v>
      </c>
      <c r="I11" s="25" t="s">
        <v>2</v>
      </c>
      <c r="J11" s="24" t="s">
        <v>3</v>
      </c>
      <c r="K11" s="27"/>
      <c r="L11" s="66" t="s">
        <v>2</v>
      </c>
      <c r="M11" s="67"/>
      <c r="N11" s="66" t="s">
        <v>3</v>
      </c>
      <c r="O11" s="67"/>
      <c r="P11" s="28"/>
      <c r="Q11" s="24" t="s">
        <v>5</v>
      </c>
      <c r="R11" s="25" t="s">
        <v>2</v>
      </c>
      <c r="S11" s="24" t="s">
        <v>3</v>
      </c>
      <c r="U11" s="66" t="s">
        <v>2</v>
      </c>
      <c r="V11" s="67"/>
      <c r="W11" s="66" t="s">
        <v>3</v>
      </c>
      <c r="X11" s="67"/>
    </row>
    <row r="12" spans="2:24" ht="16.5" customHeight="1">
      <c r="B12" s="68">
        <v>38443</v>
      </c>
      <c r="C12" s="29"/>
      <c r="D12" s="30">
        <v>10111</v>
      </c>
      <c r="E12" s="30">
        <f>D12</f>
        <v>10111</v>
      </c>
      <c r="F12" s="30">
        <f aca="true" t="shared" si="0" ref="F12:F41">E12+$D$9</f>
        <v>694882</v>
      </c>
      <c r="G12" s="31"/>
      <c r="H12" s="30">
        <v>13240</v>
      </c>
      <c r="I12" s="30">
        <f>H12</f>
        <v>13240</v>
      </c>
      <c r="J12" s="30">
        <f aca="true" t="shared" si="1" ref="J12:J41">I12+$H$9</f>
        <v>504134</v>
      </c>
      <c r="K12" s="32"/>
      <c r="L12" s="30">
        <f aca="true" t="shared" si="2" ref="L12:L41">I12-E12</f>
        <v>3129</v>
      </c>
      <c r="M12" s="33">
        <f aca="true" t="shared" si="3" ref="M12:M41">L12/E12</f>
        <v>0.3094649391751558</v>
      </c>
      <c r="N12" s="30">
        <f aca="true" t="shared" si="4" ref="N12:N41">J12-F12</f>
        <v>-190748</v>
      </c>
      <c r="O12" s="33">
        <f aca="true" t="shared" si="5" ref="O12:O41">N12/F12</f>
        <v>-0.2745041604186034</v>
      </c>
      <c r="P12" s="34"/>
      <c r="Q12" s="30">
        <v>19231</v>
      </c>
      <c r="R12" s="30">
        <f>Q12</f>
        <v>19231</v>
      </c>
      <c r="S12" s="30">
        <f aca="true" t="shared" si="6" ref="S12:S29">R12+$Q$9</f>
        <v>540830</v>
      </c>
      <c r="U12" s="30">
        <f aca="true" t="shared" si="7" ref="U12:U29">IF(R12="","",R12-I12)</f>
        <v>5991</v>
      </c>
      <c r="V12" s="33">
        <f aca="true" t="shared" si="8" ref="V12:V29">IF(U12="","",U12/I12)</f>
        <v>0.4524924471299094</v>
      </c>
      <c r="W12" s="30">
        <f aca="true" t="shared" si="9" ref="W12:W29">IF(S12="","",S12-J12)</f>
        <v>36696</v>
      </c>
      <c r="X12" s="33">
        <f aca="true" t="shared" si="10" ref="X12:X29">IF(W12="","",W12/J12)</f>
        <v>0.07279017086726941</v>
      </c>
    </row>
    <row r="13" spans="2:24" ht="16.5" customHeight="1">
      <c r="B13" s="68">
        <f aca="true" t="shared" si="11" ref="B13:B41">B12+1</f>
        <v>38444</v>
      </c>
      <c r="C13" s="29"/>
      <c r="D13" s="30">
        <v>13764</v>
      </c>
      <c r="E13" s="30">
        <f aca="true" t="shared" si="12" ref="E13:E41">E12+D13</f>
        <v>23875</v>
      </c>
      <c r="F13" s="30">
        <f t="shared" si="0"/>
        <v>708646</v>
      </c>
      <c r="G13" s="31"/>
      <c r="H13" s="30">
        <v>16227</v>
      </c>
      <c r="I13" s="30">
        <f aca="true" t="shared" si="13" ref="I13:I41">I12+H13</f>
        <v>29467</v>
      </c>
      <c r="J13" s="30">
        <f t="shared" si="1"/>
        <v>520361</v>
      </c>
      <c r="K13" s="32"/>
      <c r="L13" s="30">
        <f t="shared" si="2"/>
        <v>5592</v>
      </c>
      <c r="M13" s="33">
        <f t="shared" si="3"/>
        <v>0.2342198952879581</v>
      </c>
      <c r="N13" s="30">
        <f t="shared" si="4"/>
        <v>-188285</v>
      </c>
      <c r="O13" s="33">
        <f t="shared" si="5"/>
        <v>-0.2656968359378307</v>
      </c>
      <c r="P13" s="34"/>
      <c r="Q13" s="30">
        <v>12805</v>
      </c>
      <c r="R13" s="30">
        <f aca="true" t="shared" si="14" ref="R13:R41">IF(Q13&lt;1,"",R12+Q13)</f>
        <v>32036</v>
      </c>
      <c r="S13" s="30">
        <f t="shared" si="6"/>
        <v>553635</v>
      </c>
      <c r="U13" s="30">
        <f t="shared" si="7"/>
        <v>2569</v>
      </c>
      <c r="V13" s="33">
        <f t="shared" si="8"/>
        <v>0.08718227169375913</v>
      </c>
      <c r="W13" s="30">
        <f t="shared" si="9"/>
        <v>33274</v>
      </c>
      <c r="X13" s="33">
        <f t="shared" si="10"/>
        <v>0.06394406959783688</v>
      </c>
    </row>
    <row r="14" spans="2:24" ht="16.5" customHeight="1">
      <c r="B14" s="68">
        <f t="shared" si="11"/>
        <v>38445</v>
      </c>
      <c r="C14" s="29"/>
      <c r="D14" s="30">
        <v>17292</v>
      </c>
      <c r="E14" s="30">
        <f t="shared" si="12"/>
        <v>41167</v>
      </c>
      <c r="F14" s="30">
        <f t="shared" si="0"/>
        <v>725938</v>
      </c>
      <c r="G14" s="31"/>
      <c r="H14" s="30">
        <v>8188</v>
      </c>
      <c r="I14" s="30">
        <f t="shared" si="13"/>
        <v>37655</v>
      </c>
      <c r="J14" s="30">
        <f t="shared" si="1"/>
        <v>528549</v>
      </c>
      <c r="K14" s="32"/>
      <c r="L14" s="30">
        <f t="shared" si="2"/>
        <v>-3512</v>
      </c>
      <c r="M14" s="33">
        <f t="shared" si="3"/>
        <v>-0.08531105011295455</v>
      </c>
      <c r="N14" s="30">
        <f t="shared" si="4"/>
        <v>-197389</v>
      </c>
      <c r="O14" s="33">
        <f t="shared" si="5"/>
        <v>-0.27190889580101885</v>
      </c>
      <c r="P14" s="34"/>
      <c r="Q14" s="30">
        <v>14181</v>
      </c>
      <c r="R14" s="30">
        <f t="shared" si="14"/>
        <v>46217</v>
      </c>
      <c r="S14" s="30">
        <f t="shared" si="6"/>
        <v>567816</v>
      </c>
      <c r="U14" s="30">
        <f t="shared" si="7"/>
        <v>8562</v>
      </c>
      <c r="V14" s="33">
        <f t="shared" si="8"/>
        <v>0.22738016199707875</v>
      </c>
      <c r="W14" s="30">
        <f t="shared" si="9"/>
        <v>39267</v>
      </c>
      <c r="X14" s="33">
        <f t="shared" si="10"/>
        <v>0.07429207131221514</v>
      </c>
    </row>
    <row r="15" spans="2:24" ht="16.5" customHeight="1">
      <c r="B15" s="68">
        <f t="shared" si="11"/>
        <v>38446</v>
      </c>
      <c r="C15" s="29"/>
      <c r="D15" s="30">
        <v>8411</v>
      </c>
      <c r="E15" s="30">
        <f t="shared" si="12"/>
        <v>49578</v>
      </c>
      <c r="F15" s="30">
        <f t="shared" si="0"/>
        <v>734349</v>
      </c>
      <c r="G15" s="31"/>
      <c r="H15" s="30">
        <v>11585</v>
      </c>
      <c r="I15" s="30">
        <f t="shared" si="13"/>
        <v>49240</v>
      </c>
      <c r="J15" s="30">
        <f t="shared" si="1"/>
        <v>540134</v>
      </c>
      <c r="K15" s="32"/>
      <c r="L15" s="30">
        <f t="shared" si="2"/>
        <v>-338</v>
      </c>
      <c r="M15" s="33">
        <f t="shared" si="3"/>
        <v>-0.006817540037920045</v>
      </c>
      <c r="N15" s="30">
        <f t="shared" si="4"/>
        <v>-194215</v>
      </c>
      <c r="O15" s="33">
        <f t="shared" si="5"/>
        <v>-0.2644723421697313</v>
      </c>
      <c r="P15" s="34"/>
      <c r="Q15" s="30">
        <v>9421</v>
      </c>
      <c r="R15" s="30">
        <f t="shared" si="14"/>
        <v>55638</v>
      </c>
      <c r="S15" s="30">
        <f t="shared" si="6"/>
        <v>577237</v>
      </c>
      <c r="U15" s="30">
        <f t="shared" si="7"/>
        <v>6398</v>
      </c>
      <c r="V15" s="33">
        <f t="shared" si="8"/>
        <v>0.12993501218521528</v>
      </c>
      <c r="W15" s="30">
        <f t="shared" si="9"/>
        <v>37103</v>
      </c>
      <c r="X15" s="33">
        <f t="shared" si="10"/>
        <v>0.06869221341370844</v>
      </c>
    </row>
    <row r="16" spans="2:24" ht="16.5" customHeight="1">
      <c r="B16" s="68">
        <f t="shared" si="11"/>
        <v>38447</v>
      </c>
      <c r="C16" s="29"/>
      <c r="D16" s="30">
        <v>10821</v>
      </c>
      <c r="E16" s="30">
        <f t="shared" si="12"/>
        <v>60399</v>
      </c>
      <c r="F16" s="30">
        <f t="shared" si="0"/>
        <v>745170</v>
      </c>
      <c r="G16" s="31"/>
      <c r="H16" s="30">
        <v>6777</v>
      </c>
      <c r="I16" s="30">
        <f t="shared" si="13"/>
        <v>56017</v>
      </c>
      <c r="J16" s="30">
        <f t="shared" si="1"/>
        <v>546911</v>
      </c>
      <c r="K16" s="32"/>
      <c r="L16" s="30">
        <f t="shared" si="2"/>
        <v>-4382</v>
      </c>
      <c r="M16" s="33">
        <f t="shared" si="3"/>
        <v>-0.07255087004751734</v>
      </c>
      <c r="N16" s="30">
        <f t="shared" si="4"/>
        <v>-198259</v>
      </c>
      <c r="O16" s="33">
        <f t="shared" si="5"/>
        <v>-0.26605875169424426</v>
      </c>
      <c r="P16" s="34"/>
      <c r="Q16" s="30">
        <v>12243</v>
      </c>
      <c r="R16" s="30">
        <f t="shared" si="14"/>
        <v>67881</v>
      </c>
      <c r="S16" s="30">
        <f t="shared" si="6"/>
        <v>589480</v>
      </c>
      <c r="U16" s="30">
        <f t="shared" si="7"/>
        <v>11864</v>
      </c>
      <c r="V16" s="33">
        <f t="shared" si="8"/>
        <v>0.2117928485995323</v>
      </c>
      <c r="W16" s="30">
        <f t="shared" si="9"/>
        <v>42569</v>
      </c>
      <c r="X16" s="33">
        <f t="shared" si="10"/>
        <v>0.07783533335405578</v>
      </c>
    </row>
    <row r="17" spans="2:24" ht="16.5" customHeight="1">
      <c r="B17" s="68">
        <f t="shared" si="11"/>
        <v>38448</v>
      </c>
      <c r="C17" s="29"/>
      <c r="D17" s="30">
        <v>7694</v>
      </c>
      <c r="E17" s="30">
        <f t="shared" si="12"/>
        <v>68093</v>
      </c>
      <c r="F17" s="30">
        <f t="shared" si="0"/>
        <v>752864</v>
      </c>
      <c r="G17" s="31"/>
      <c r="H17" s="30">
        <v>7133</v>
      </c>
      <c r="I17" s="30">
        <f t="shared" si="13"/>
        <v>63150</v>
      </c>
      <c r="J17" s="30">
        <f t="shared" si="1"/>
        <v>554044</v>
      </c>
      <c r="K17" s="32"/>
      <c r="L17" s="30">
        <f t="shared" si="2"/>
        <v>-4943</v>
      </c>
      <c r="M17" s="33">
        <f t="shared" si="3"/>
        <v>-0.07259189637701378</v>
      </c>
      <c r="N17" s="30">
        <f t="shared" si="4"/>
        <v>-198820</v>
      </c>
      <c r="O17" s="33">
        <f t="shared" si="5"/>
        <v>-0.26408488120032303</v>
      </c>
      <c r="P17" s="34"/>
      <c r="Q17" s="30">
        <v>12836</v>
      </c>
      <c r="R17" s="30">
        <f t="shared" si="14"/>
        <v>80717</v>
      </c>
      <c r="S17" s="30">
        <f t="shared" si="6"/>
        <v>602316</v>
      </c>
      <c r="U17" s="30">
        <f t="shared" si="7"/>
        <v>17567</v>
      </c>
      <c r="V17" s="33">
        <f t="shared" si="8"/>
        <v>0.27817893903404595</v>
      </c>
      <c r="W17" s="30">
        <f t="shared" si="9"/>
        <v>48272</v>
      </c>
      <c r="X17" s="33">
        <f t="shared" si="10"/>
        <v>0.0871266542007494</v>
      </c>
    </row>
    <row r="18" spans="2:24" ht="16.5" customHeight="1">
      <c r="B18" s="68">
        <f t="shared" si="11"/>
        <v>38449</v>
      </c>
      <c r="C18" s="29"/>
      <c r="D18" s="30">
        <v>6343</v>
      </c>
      <c r="E18" s="30">
        <f t="shared" si="12"/>
        <v>74436</v>
      </c>
      <c r="F18" s="30">
        <f t="shared" si="0"/>
        <v>759207</v>
      </c>
      <c r="G18" s="31"/>
      <c r="H18" s="30">
        <v>13401</v>
      </c>
      <c r="I18" s="30">
        <f t="shared" si="13"/>
        <v>76551</v>
      </c>
      <c r="J18" s="30">
        <f t="shared" si="1"/>
        <v>567445</v>
      </c>
      <c r="K18" s="32"/>
      <c r="L18" s="30">
        <f t="shared" si="2"/>
        <v>2115</v>
      </c>
      <c r="M18" s="33">
        <f t="shared" si="3"/>
        <v>0.02841367080444946</v>
      </c>
      <c r="N18" s="30">
        <f t="shared" si="4"/>
        <v>-191762</v>
      </c>
      <c r="O18" s="33">
        <f t="shared" si="5"/>
        <v>-0.2525819703980601</v>
      </c>
      <c r="P18" s="34"/>
      <c r="Q18" s="30">
        <v>15299</v>
      </c>
      <c r="R18" s="30">
        <f t="shared" si="14"/>
        <v>96016</v>
      </c>
      <c r="S18" s="30">
        <f t="shared" si="6"/>
        <v>617615</v>
      </c>
      <c r="U18" s="30">
        <f t="shared" si="7"/>
        <v>19465</v>
      </c>
      <c r="V18" s="33">
        <f t="shared" si="8"/>
        <v>0.25427492782589384</v>
      </c>
      <c r="W18" s="30">
        <f t="shared" si="9"/>
        <v>50170</v>
      </c>
      <c r="X18" s="33">
        <f t="shared" si="10"/>
        <v>0.08841385508727719</v>
      </c>
    </row>
    <row r="19" spans="2:24" ht="16.5" customHeight="1">
      <c r="B19" s="68">
        <f t="shared" si="11"/>
        <v>38450</v>
      </c>
      <c r="C19" s="29"/>
      <c r="D19" s="30">
        <v>11111</v>
      </c>
      <c r="E19" s="30">
        <f t="shared" si="12"/>
        <v>85547</v>
      </c>
      <c r="F19" s="30">
        <f t="shared" si="0"/>
        <v>770318</v>
      </c>
      <c r="G19" s="31"/>
      <c r="H19" s="30">
        <v>16032</v>
      </c>
      <c r="I19" s="30">
        <f t="shared" si="13"/>
        <v>92583</v>
      </c>
      <c r="J19" s="30">
        <f t="shared" si="1"/>
        <v>583477</v>
      </c>
      <c r="K19" s="32"/>
      <c r="L19" s="30">
        <f t="shared" si="2"/>
        <v>7036</v>
      </c>
      <c r="M19" s="33">
        <f t="shared" si="3"/>
        <v>0.0822471857575368</v>
      </c>
      <c r="N19" s="30">
        <f t="shared" si="4"/>
        <v>-186841</v>
      </c>
      <c r="O19" s="33">
        <f t="shared" si="5"/>
        <v>-0.24255047915276548</v>
      </c>
      <c r="P19" s="34"/>
      <c r="Q19" s="30">
        <v>17048</v>
      </c>
      <c r="R19" s="30">
        <f t="shared" si="14"/>
        <v>113064</v>
      </c>
      <c r="S19" s="30">
        <f t="shared" si="6"/>
        <v>634663</v>
      </c>
      <c r="U19" s="30">
        <f t="shared" si="7"/>
        <v>20481</v>
      </c>
      <c r="V19" s="33">
        <f t="shared" si="8"/>
        <v>0.22121771815560093</v>
      </c>
      <c r="W19" s="30">
        <f t="shared" si="9"/>
        <v>51186</v>
      </c>
      <c r="X19" s="33">
        <f t="shared" si="10"/>
        <v>0.08772582295446094</v>
      </c>
    </row>
    <row r="20" spans="2:24" ht="16.5" customHeight="1">
      <c r="B20" s="68">
        <f t="shared" si="11"/>
        <v>38451</v>
      </c>
      <c r="C20" s="29"/>
      <c r="D20" s="30">
        <v>13407</v>
      </c>
      <c r="E20" s="30">
        <f t="shared" si="12"/>
        <v>98954</v>
      </c>
      <c r="F20" s="30">
        <f t="shared" si="0"/>
        <v>783725</v>
      </c>
      <c r="G20" s="31"/>
      <c r="H20" s="30">
        <v>23506</v>
      </c>
      <c r="I20" s="30">
        <f t="shared" si="13"/>
        <v>116089</v>
      </c>
      <c r="J20" s="30">
        <f t="shared" si="1"/>
        <v>606983</v>
      </c>
      <c r="K20" s="32"/>
      <c r="L20" s="30">
        <f t="shared" si="2"/>
        <v>17135</v>
      </c>
      <c r="M20" s="33">
        <f t="shared" si="3"/>
        <v>0.17316126685126423</v>
      </c>
      <c r="N20" s="30">
        <f t="shared" si="4"/>
        <v>-176742</v>
      </c>
      <c r="O20" s="33">
        <f t="shared" si="5"/>
        <v>-0.22551532744266164</v>
      </c>
      <c r="P20" s="34"/>
      <c r="Q20" s="30">
        <v>8579</v>
      </c>
      <c r="R20" s="30">
        <f t="shared" si="14"/>
        <v>121643</v>
      </c>
      <c r="S20" s="30">
        <f t="shared" si="6"/>
        <v>643242</v>
      </c>
      <c r="U20" s="30">
        <f t="shared" si="7"/>
        <v>5554</v>
      </c>
      <c r="V20" s="33">
        <f t="shared" si="8"/>
        <v>0.047842603519713325</v>
      </c>
      <c r="W20" s="30">
        <f t="shared" si="9"/>
        <v>36259</v>
      </c>
      <c r="X20" s="33">
        <f t="shared" si="10"/>
        <v>0.059736434134069656</v>
      </c>
    </row>
    <row r="21" spans="2:24" ht="16.5" customHeight="1">
      <c r="B21" s="68">
        <f t="shared" si="11"/>
        <v>38452</v>
      </c>
      <c r="C21" s="29"/>
      <c r="D21" s="30">
        <v>18309</v>
      </c>
      <c r="E21" s="30">
        <f t="shared" si="12"/>
        <v>117263</v>
      </c>
      <c r="F21" s="30">
        <f t="shared" si="0"/>
        <v>802034</v>
      </c>
      <c r="G21" s="31"/>
      <c r="H21" s="30">
        <v>11089</v>
      </c>
      <c r="I21" s="30">
        <f t="shared" si="13"/>
        <v>127178</v>
      </c>
      <c r="J21" s="30">
        <f t="shared" si="1"/>
        <v>618072</v>
      </c>
      <c r="K21" s="32"/>
      <c r="L21" s="30">
        <f t="shared" si="2"/>
        <v>9915</v>
      </c>
      <c r="M21" s="33">
        <f t="shared" si="3"/>
        <v>0.08455352498230473</v>
      </c>
      <c r="N21" s="30">
        <f t="shared" si="4"/>
        <v>-183962</v>
      </c>
      <c r="O21" s="33">
        <f t="shared" si="5"/>
        <v>-0.22936932848233366</v>
      </c>
      <c r="P21" s="34"/>
      <c r="Q21" s="30">
        <v>11181</v>
      </c>
      <c r="R21" s="30">
        <f t="shared" si="14"/>
        <v>132824</v>
      </c>
      <c r="S21" s="30">
        <f t="shared" si="6"/>
        <v>654423</v>
      </c>
      <c r="U21" s="30">
        <f t="shared" si="7"/>
        <v>5646</v>
      </c>
      <c r="V21" s="33">
        <f t="shared" si="8"/>
        <v>0.044394470741794964</v>
      </c>
      <c r="W21" s="30">
        <f t="shared" si="9"/>
        <v>36351</v>
      </c>
      <c r="X21" s="33">
        <f t="shared" si="10"/>
        <v>0.05881353628703452</v>
      </c>
    </row>
    <row r="22" spans="2:24" ht="16.5" customHeight="1">
      <c r="B22" s="68">
        <f t="shared" si="11"/>
        <v>38453</v>
      </c>
      <c r="C22" s="29"/>
      <c r="D22" s="30">
        <v>7494</v>
      </c>
      <c r="E22" s="30">
        <f t="shared" si="12"/>
        <v>124757</v>
      </c>
      <c r="F22" s="30">
        <f t="shared" si="0"/>
        <v>809528</v>
      </c>
      <c r="G22" s="31"/>
      <c r="H22" s="30">
        <v>15195</v>
      </c>
      <c r="I22" s="30">
        <f t="shared" si="13"/>
        <v>142373</v>
      </c>
      <c r="J22" s="30">
        <f t="shared" si="1"/>
        <v>633267</v>
      </c>
      <c r="K22" s="32"/>
      <c r="L22" s="30">
        <f t="shared" si="2"/>
        <v>17616</v>
      </c>
      <c r="M22" s="33">
        <f t="shared" si="3"/>
        <v>0.14120249765544218</v>
      </c>
      <c r="N22" s="30">
        <f t="shared" si="4"/>
        <v>-176261</v>
      </c>
      <c r="O22" s="33">
        <f t="shared" si="5"/>
        <v>-0.21773304938186203</v>
      </c>
      <c r="P22" s="34"/>
      <c r="Q22" s="30">
        <v>6386</v>
      </c>
      <c r="R22" s="30">
        <f t="shared" si="14"/>
        <v>139210</v>
      </c>
      <c r="S22" s="30">
        <f t="shared" si="6"/>
        <v>660809</v>
      </c>
      <c r="U22" s="30">
        <f t="shared" si="7"/>
        <v>-3163</v>
      </c>
      <c r="V22" s="33">
        <f t="shared" si="8"/>
        <v>-0.02221629101023368</v>
      </c>
      <c r="W22" s="30">
        <f t="shared" si="9"/>
        <v>27542</v>
      </c>
      <c r="X22" s="33">
        <f t="shared" si="10"/>
        <v>0.04349192362779049</v>
      </c>
    </row>
    <row r="23" spans="2:24" ht="16.5" customHeight="1">
      <c r="B23" s="68">
        <f t="shared" si="11"/>
        <v>38454</v>
      </c>
      <c r="C23" s="29"/>
      <c r="D23" s="30">
        <v>13206</v>
      </c>
      <c r="E23" s="30">
        <f t="shared" si="12"/>
        <v>137963</v>
      </c>
      <c r="F23" s="30">
        <f t="shared" si="0"/>
        <v>822734</v>
      </c>
      <c r="G23" s="31"/>
      <c r="H23" s="30">
        <v>11149</v>
      </c>
      <c r="I23" s="30">
        <f t="shared" si="13"/>
        <v>153522</v>
      </c>
      <c r="J23" s="30">
        <f t="shared" si="1"/>
        <v>644416</v>
      </c>
      <c r="K23" s="32"/>
      <c r="L23" s="30">
        <f t="shared" si="2"/>
        <v>15559</v>
      </c>
      <c r="M23" s="33">
        <f t="shared" si="3"/>
        <v>0.11277661401970093</v>
      </c>
      <c r="N23" s="30">
        <f t="shared" si="4"/>
        <v>-178318</v>
      </c>
      <c r="O23" s="33">
        <f t="shared" si="5"/>
        <v>-0.21673833827215114</v>
      </c>
      <c r="P23" s="34"/>
      <c r="Q23" s="30">
        <v>6799</v>
      </c>
      <c r="R23" s="30">
        <f t="shared" si="14"/>
        <v>146009</v>
      </c>
      <c r="S23" s="30">
        <f t="shared" si="6"/>
        <v>667608</v>
      </c>
      <c r="U23" s="30">
        <f t="shared" si="7"/>
        <v>-7513</v>
      </c>
      <c r="V23" s="33">
        <f t="shared" si="8"/>
        <v>-0.048937611547530645</v>
      </c>
      <c r="W23" s="30">
        <f t="shared" si="9"/>
        <v>23192</v>
      </c>
      <c r="X23" s="33">
        <f t="shared" si="10"/>
        <v>0.03598917469460721</v>
      </c>
    </row>
    <row r="24" spans="2:24" ht="16.5" customHeight="1">
      <c r="B24" s="68">
        <f t="shared" si="11"/>
        <v>38455</v>
      </c>
      <c r="C24" s="29"/>
      <c r="D24" s="30">
        <v>7735</v>
      </c>
      <c r="E24" s="30">
        <f t="shared" si="12"/>
        <v>145698</v>
      </c>
      <c r="F24" s="30">
        <f t="shared" si="0"/>
        <v>830469</v>
      </c>
      <c r="G24" s="31"/>
      <c r="H24" s="30">
        <v>10581</v>
      </c>
      <c r="I24" s="30">
        <f t="shared" si="13"/>
        <v>164103</v>
      </c>
      <c r="J24" s="30">
        <f t="shared" si="1"/>
        <v>654997</v>
      </c>
      <c r="K24" s="32"/>
      <c r="L24" s="30">
        <f t="shared" si="2"/>
        <v>18405</v>
      </c>
      <c r="M24" s="33">
        <f t="shared" si="3"/>
        <v>0.12632294197586788</v>
      </c>
      <c r="N24" s="30">
        <f t="shared" si="4"/>
        <v>-175472</v>
      </c>
      <c r="O24" s="33">
        <f t="shared" si="5"/>
        <v>-0.21129265511415837</v>
      </c>
      <c r="P24" s="34"/>
      <c r="Q24" s="30">
        <v>9760</v>
      </c>
      <c r="R24" s="30">
        <f t="shared" si="14"/>
        <v>155769</v>
      </c>
      <c r="S24" s="30">
        <f t="shared" si="6"/>
        <v>677368</v>
      </c>
      <c r="U24" s="30">
        <f t="shared" si="7"/>
        <v>-8334</v>
      </c>
      <c r="V24" s="33">
        <f t="shared" si="8"/>
        <v>-0.050785177601872</v>
      </c>
      <c r="W24" s="30">
        <f t="shared" si="9"/>
        <v>22371</v>
      </c>
      <c r="X24" s="33">
        <f t="shared" si="10"/>
        <v>0.034154354905442316</v>
      </c>
    </row>
    <row r="25" spans="2:24" ht="16.5" customHeight="1">
      <c r="B25" s="68">
        <f t="shared" si="11"/>
        <v>38456</v>
      </c>
      <c r="C25" s="29"/>
      <c r="D25" s="30">
        <v>7085</v>
      </c>
      <c r="E25" s="30">
        <f t="shared" si="12"/>
        <v>152783</v>
      </c>
      <c r="F25" s="30">
        <f t="shared" si="0"/>
        <v>837554</v>
      </c>
      <c r="G25" s="31"/>
      <c r="H25" s="30">
        <v>16394</v>
      </c>
      <c r="I25" s="30">
        <f t="shared" si="13"/>
        <v>180497</v>
      </c>
      <c r="J25" s="30">
        <f t="shared" si="1"/>
        <v>671391</v>
      </c>
      <c r="K25" s="32"/>
      <c r="L25" s="30">
        <f t="shared" si="2"/>
        <v>27714</v>
      </c>
      <c r="M25" s="33">
        <f t="shared" si="3"/>
        <v>0.18139452687799035</v>
      </c>
      <c r="N25" s="30">
        <f t="shared" si="4"/>
        <v>-166163</v>
      </c>
      <c r="O25" s="33">
        <f t="shared" si="5"/>
        <v>-0.19839079032516113</v>
      </c>
      <c r="P25" s="34"/>
      <c r="Q25" s="30">
        <v>15448</v>
      </c>
      <c r="R25" s="30">
        <f t="shared" si="14"/>
        <v>171217</v>
      </c>
      <c r="S25" s="30">
        <f t="shared" si="6"/>
        <v>692816</v>
      </c>
      <c r="U25" s="30">
        <f t="shared" si="7"/>
        <v>-9280</v>
      </c>
      <c r="V25" s="33">
        <f t="shared" si="8"/>
        <v>-0.051413596901887564</v>
      </c>
      <c r="W25" s="30">
        <f t="shared" si="9"/>
        <v>21425</v>
      </c>
      <c r="X25" s="33">
        <f t="shared" si="10"/>
        <v>0.03191136014632308</v>
      </c>
    </row>
    <row r="26" spans="2:24" s="35" customFormat="1" ht="16.5" customHeight="1">
      <c r="B26" s="69">
        <f t="shared" si="11"/>
        <v>38457</v>
      </c>
      <c r="C26" s="36"/>
      <c r="D26" s="37">
        <v>14860</v>
      </c>
      <c r="E26" s="30">
        <f t="shared" si="12"/>
        <v>167643</v>
      </c>
      <c r="F26" s="37">
        <f t="shared" si="0"/>
        <v>852414</v>
      </c>
      <c r="G26" s="38"/>
      <c r="H26" s="37">
        <v>17205</v>
      </c>
      <c r="I26" s="37">
        <f t="shared" si="13"/>
        <v>197702</v>
      </c>
      <c r="J26" s="37">
        <f t="shared" si="1"/>
        <v>688596</v>
      </c>
      <c r="K26" s="39"/>
      <c r="L26" s="37">
        <f t="shared" si="2"/>
        <v>30059</v>
      </c>
      <c r="M26" s="40">
        <f t="shared" si="3"/>
        <v>0.17930363928109136</v>
      </c>
      <c r="N26" s="37">
        <f t="shared" si="4"/>
        <v>-163818</v>
      </c>
      <c r="O26" s="40">
        <f t="shared" si="5"/>
        <v>-0.19218126403367378</v>
      </c>
      <c r="P26" s="41"/>
      <c r="Q26" s="37">
        <v>18975</v>
      </c>
      <c r="R26" s="37">
        <f t="shared" si="14"/>
        <v>190192</v>
      </c>
      <c r="S26" s="30">
        <f t="shared" si="6"/>
        <v>711791</v>
      </c>
      <c r="U26" s="30">
        <f t="shared" si="7"/>
        <v>-7510</v>
      </c>
      <c r="V26" s="33">
        <f t="shared" si="8"/>
        <v>-0.03798646447683888</v>
      </c>
      <c r="W26" s="30">
        <f t="shared" si="9"/>
        <v>23195</v>
      </c>
      <c r="X26" s="33">
        <f t="shared" si="10"/>
        <v>0.03368448262842073</v>
      </c>
    </row>
    <row r="27" spans="2:24" ht="16.5" customHeight="1">
      <c r="B27" s="68">
        <f t="shared" si="11"/>
        <v>38458</v>
      </c>
      <c r="C27" s="29"/>
      <c r="D27" s="30">
        <v>15774</v>
      </c>
      <c r="E27" s="30">
        <f t="shared" si="12"/>
        <v>183417</v>
      </c>
      <c r="F27" s="30">
        <f t="shared" si="0"/>
        <v>868188</v>
      </c>
      <c r="G27" s="31"/>
      <c r="H27" s="30">
        <v>24923</v>
      </c>
      <c r="I27" s="37">
        <f t="shared" si="13"/>
        <v>222625</v>
      </c>
      <c r="J27" s="30">
        <f t="shared" si="1"/>
        <v>713519</v>
      </c>
      <c r="K27" s="32"/>
      <c r="L27" s="30">
        <f t="shared" si="2"/>
        <v>39208</v>
      </c>
      <c r="M27" s="33">
        <f t="shared" si="3"/>
        <v>0.21376426394499964</v>
      </c>
      <c r="N27" s="30">
        <f t="shared" si="4"/>
        <v>-154669</v>
      </c>
      <c r="O27" s="33">
        <f t="shared" si="5"/>
        <v>-0.17815150635576626</v>
      </c>
      <c r="P27" s="34"/>
      <c r="Q27" s="30">
        <v>9500</v>
      </c>
      <c r="R27" s="30">
        <f t="shared" si="14"/>
        <v>199692</v>
      </c>
      <c r="S27" s="30">
        <f t="shared" si="6"/>
        <v>721291</v>
      </c>
      <c r="U27" s="30">
        <f t="shared" si="7"/>
        <v>-22933</v>
      </c>
      <c r="V27" s="33">
        <f t="shared" si="8"/>
        <v>-0.10301179112857944</v>
      </c>
      <c r="W27" s="30">
        <f t="shared" si="9"/>
        <v>7772</v>
      </c>
      <c r="X27" s="33">
        <f t="shared" si="10"/>
        <v>0.010892492000913781</v>
      </c>
    </row>
    <row r="28" spans="2:24" ht="16.5" customHeight="1">
      <c r="B28" s="68">
        <f t="shared" si="11"/>
        <v>38459</v>
      </c>
      <c r="C28" s="29"/>
      <c r="D28" s="30">
        <v>23593</v>
      </c>
      <c r="E28" s="30">
        <f t="shared" si="12"/>
        <v>207010</v>
      </c>
      <c r="F28" s="30">
        <f t="shared" si="0"/>
        <v>891781</v>
      </c>
      <c r="G28" s="31"/>
      <c r="H28" s="30">
        <v>10368</v>
      </c>
      <c r="I28" s="37">
        <f t="shared" si="13"/>
        <v>232993</v>
      </c>
      <c r="J28" s="30">
        <f t="shared" si="1"/>
        <v>723887</v>
      </c>
      <c r="K28" s="32"/>
      <c r="L28" s="30">
        <f t="shared" si="2"/>
        <v>25983</v>
      </c>
      <c r="M28" s="33">
        <f t="shared" si="3"/>
        <v>0.12551567557122845</v>
      </c>
      <c r="N28" s="30">
        <f t="shared" si="4"/>
        <v>-167894</v>
      </c>
      <c r="O28" s="33">
        <f t="shared" si="5"/>
        <v>-0.18826819589114369</v>
      </c>
      <c r="P28" s="34"/>
      <c r="Q28" s="30">
        <v>12765</v>
      </c>
      <c r="R28" s="30">
        <f t="shared" si="14"/>
        <v>212457</v>
      </c>
      <c r="S28" s="30">
        <f t="shared" si="6"/>
        <v>734056</v>
      </c>
      <c r="U28" s="30">
        <f t="shared" si="7"/>
        <v>-20536</v>
      </c>
      <c r="V28" s="33">
        <f t="shared" si="8"/>
        <v>-0.0881399870382372</v>
      </c>
      <c r="W28" s="30">
        <f t="shared" si="9"/>
        <v>10169</v>
      </c>
      <c r="X28" s="33">
        <f t="shared" si="10"/>
        <v>0.014047772649598625</v>
      </c>
    </row>
    <row r="29" spans="2:24" ht="16.5" customHeight="1">
      <c r="B29" s="68">
        <f t="shared" si="11"/>
        <v>38460</v>
      </c>
      <c r="C29" s="29"/>
      <c r="D29" s="30">
        <v>10137</v>
      </c>
      <c r="E29" s="30">
        <f t="shared" si="12"/>
        <v>217147</v>
      </c>
      <c r="F29" s="30">
        <f t="shared" si="0"/>
        <v>901918</v>
      </c>
      <c r="G29" s="31"/>
      <c r="H29" s="30">
        <v>14378</v>
      </c>
      <c r="I29" s="37">
        <f t="shared" si="13"/>
        <v>247371</v>
      </c>
      <c r="J29" s="30">
        <f t="shared" si="1"/>
        <v>738265</v>
      </c>
      <c r="K29" s="32"/>
      <c r="L29" s="30">
        <f t="shared" si="2"/>
        <v>30224</v>
      </c>
      <c r="M29" s="33">
        <f t="shared" si="3"/>
        <v>0.13918681814623274</v>
      </c>
      <c r="N29" s="30">
        <f t="shared" si="4"/>
        <v>-163653</v>
      </c>
      <c r="O29" s="33">
        <f t="shared" si="5"/>
        <v>-0.181449976605412</v>
      </c>
      <c r="P29" s="34"/>
      <c r="Q29" s="30">
        <v>7942</v>
      </c>
      <c r="R29" s="30">
        <f t="shared" si="14"/>
        <v>220399</v>
      </c>
      <c r="S29" s="30">
        <f t="shared" si="6"/>
        <v>741998</v>
      </c>
      <c r="U29" s="30">
        <f t="shared" si="7"/>
        <v>-26972</v>
      </c>
      <c r="V29" s="33">
        <f t="shared" si="8"/>
        <v>-0.1090346079370662</v>
      </c>
      <c r="W29" s="30">
        <f t="shared" si="9"/>
        <v>3733</v>
      </c>
      <c r="X29" s="33">
        <f t="shared" si="10"/>
        <v>0.005056449919744265</v>
      </c>
    </row>
    <row r="30" spans="2:24" ht="16.5" customHeight="1">
      <c r="B30" s="68">
        <f t="shared" si="11"/>
        <v>38461</v>
      </c>
      <c r="C30" s="29"/>
      <c r="D30" s="30">
        <v>16729</v>
      </c>
      <c r="E30" s="30">
        <f t="shared" si="12"/>
        <v>233876</v>
      </c>
      <c r="F30" s="30">
        <f t="shared" si="0"/>
        <v>918647</v>
      </c>
      <c r="G30" s="31"/>
      <c r="H30" s="30">
        <v>10474</v>
      </c>
      <c r="I30" s="37">
        <f t="shared" si="13"/>
        <v>257845</v>
      </c>
      <c r="J30" s="30">
        <f t="shared" si="1"/>
        <v>748739</v>
      </c>
      <c r="K30" s="32"/>
      <c r="L30" s="30">
        <f t="shared" si="2"/>
        <v>23969</v>
      </c>
      <c r="M30" s="33">
        <f t="shared" si="3"/>
        <v>0.10248593271648224</v>
      </c>
      <c r="N30" s="30">
        <f t="shared" si="4"/>
        <v>-169908</v>
      </c>
      <c r="O30" s="33">
        <f t="shared" si="5"/>
        <v>-0.18495461259874577</v>
      </c>
      <c r="P30" s="34"/>
      <c r="Q30" s="30">
        <v>9071</v>
      </c>
      <c r="R30" s="30">
        <f t="shared" si="14"/>
        <v>229470</v>
      </c>
      <c r="S30" s="30">
        <f aca="true" t="shared" si="15" ref="S30:S41">IF(Q30&lt;1,"",S29+Q30)</f>
        <v>751069</v>
      </c>
      <c r="U30" s="30">
        <f aca="true" t="shared" si="16" ref="U30:U41">IF(R30="","",R30-I30)</f>
        <v>-28375</v>
      </c>
      <c r="V30" s="33">
        <f aca="true" t="shared" si="17" ref="V30:V41">IF(U30="","",U30/I30)</f>
        <v>-0.11004673350268572</v>
      </c>
      <c r="W30" s="30">
        <f aca="true" t="shared" si="18" ref="W30:W41">IF(S30="","",S30-J30)</f>
        <v>2330</v>
      </c>
      <c r="X30" s="33">
        <f aca="true" t="shared" si="19" ref="X30:X41">IF(W30="","",W30/J30)</f>
        <v>0.0031118988058589175</v>
      </c>
    </row>
    <row r="31" spans="2:24" ht="16.5" customHeight="1">
      <c r="B31" s="68">
        <f t="shared" si="11"/>
        <v>38462</v>
      </c>
      <c r="C31" s="29"/>
      <c r="D31" s="30">
        <v>11408</v>
      </c>
      <c r="E31" s="30">
        <f t="shared" si="12"/>
        <v>245284</v>
      </c>
      <c r="F31" s="30">
        <f t="shared" si="0"/>
        <v>930055</v>
      </c>
      <c r="G31" s="31"/>
      <c r="H31" s="30">
        <v>7798</v>
      </c>
      <c r="I31" s="37">
        <f t="shared" si="13"/>
        <v>265643</v>
      </c>
      <c r="J31" s="30">
        <f t="shared" si="1"/>
        <v>756537</v>
      </c>
      <c r="K31" s="32"/>
      <c r="L31" s="30">
        <f t="shared" si="2"/>
        <v>20359</v>
      </c>
      <c r="M31" s="33">
        <f t="shared" si="3"/>
        <v>0.08300174491609726</v>
      </c>
      <c r="N31" s="30">
        <f t="shared" si="4"/>
        <v>-173518</v>
      </c>
      <c r="O31" s="33">
        <f t="shared" si="5"/>
        <v>-0.1865674610641306</v>
      </c>
      <c r="P31" s="34"/>
      <c r="Q31" s="30">
        <v>12108</v>
      </c>
      <c r="R31" s="30">
        <f t="shared" si="14"/>
        <v>241578</v>
      </c>
      <c r="S31" s="30">
        <f t="shared" si="15"/>
        <v>763177</v>
      </c>
      <c r="U31" s="30">
        <f t="shared" si="16"/>
        <v>-24065</v>
      </c>
      <c r="V31" s="33">
        <f t="shared" si="17"/>
        <v>-0.09059150815191817</v>
      </c>
      <c r="W31" s="30">
        <f t="shared" si="18"/>
        <v>6640</v>
      </c>
      <c r="X31" s="33">
        <f t="shared" si="19"/>
        <v>0.00877683444431667</v>
      </c>
    </row>
    <row r="32" spans="2:24" ht="16.5" customHeight="1">
      <c r="B32" s="68">
        <f t="shared" si="11"/>
        <v>38463</v>
      </c>
      <c r="C32" s="29"/>
      <c r="D32" s="30">
        <v>8424</v>
      </c>
      <c r="E32" s="30">
        <f t="shared" si="12"/>
        <v>253708</v>
      </c>
      <c r="F32" s="30">
        <f t="shared" si="0"/>
        <v>938479</v>
      </c>
      <c r="G32" s="31"/>
      <c r="H32" s="30">
        <v>14998</v>
      </c>
      <c r="I32" s="37">
        <f t="shared" si="13"/>
        <v>280641</v>
      </c>
      <c r="J32" s="30">
        <f t="shared" si="1"/>
        <v>771535</v>
      </c>
      <c r="K32" s="32"/>
      <c r="L32" s="30">
        <f t="shared" si="2"/>
        <v>26933</v>
      </c>
      <c r="M32" s="33">
        <f t="shared" si="3"/>
        <v>0.10615747236981096</v>
      </c>
      <c r="N32" s="30">
        <f t="shared" si="4"/>
        <v>-166944</v>
      </c>
      <c r="O32" s="33">
        <f t="shared" si="5"/>
        <v>-0.1778878376607255</v>
      </c>
      <c r="P32" s="34"/>
      <c r="Q32" s="30">
        <v>20484</v>
      </c>
      <c r="R32" s="30">
        <f t="shared" si="14"/>
        <v>262062</v>
      </c>
      <c r="S32" s="30">
        <f t="shared" si="15"/>
        <v>783661</v>
      </c>
      <c r="U32" s="30">
        <f t="shared" si="16"/>
        <v>-18579</v>
      </c>
      <c r="V32" s="33">
        <f t="shared" si="17"/>
        <v>-0.0662020160988594</v>
      </c>
      <c r="W32" s="30">
        <f t="shared" si="18"/>
        <v>12126</v>
      </c>
      <c r="X32" s="33">
        <f t="shared" si="19"/>
        <v>0.01571672056355188</v>
      </c>
    </row>
    <row r="33" spans="2:24" ht="16.5" customHeight="1">
      <c r="B33" s="68">
        <f t="shared" si="11"/>
        <v>38464</v>
      </c>
      <c r="C33" s="29"/>
      <c r="D33" s="30">
        <v>19131</v>
      </c>
      <c r="E33" s="30">
        <f t="shared" si="12"/>
        <v>272839</v>
      </c>
      <c r="F33" s="30">
        <f t="shared" si="0"/>
        <v>957610</v>
      </c>
      <c r="G33" s="31"/>
      <c r="H33" s="30">
        <v>19148</v>
      </c>
      <c r="I33" s="37">
        <f t="shared" si="13"/>
        <v>299789</v>
      </c>
      <c r="J33" s="30">
        <f t="shared" si="1"/>
        <v>790683</v>
      </c>
      <c r="K33" s="32"/>
      <c r="L33" s="30">
        <f t="shared" si="2"/>
        <v>26950</v>
      </c>
      <c r="M33" s="33">
        <f t="shared" si="3"/>
        <v>0.09877620134951381</v>
      </c>
      <c r="N33" s="30">
        <f t="shared" si="4"/>
        <v>-166927</v>
      </c>
      <c r="O33" s="33">
        <f t="shared" si="5"/>
        <v>-0.17431626653857</v>
      </c>
      <c r="P33" s="34"/>
      <c r="Q33" s="30">
        <v>20509</v>
      </c>
      <c r="R33" s="30">
        <f t="shared" si="14"/>
        <v>282571</v>
      </c>
      <c r="S33" s="30">
        <f t="shared" si="15"/>
        <v>804170</v>
      </c>
      <c r="U33" s="30">
        <f t="shared" si="16"/>
        <v>-17218</v>
      </c>
      <c r="V33" s="33">
        <f t="shared" si="17"/>
        <v>-0.057433728388966904</v>
      </c>
      <c r="W33" s="30">
        <f t="shared" si="18"/>
        <v>13487</v>
      </c>
      <c r="X33" s="33">
        <f t="shared" si="19"/>
        <v>0.017057404800659683</v>
      </c>
    </row>
    <row r="34" spans="2:24" ht="16.5" customHeight="1">
      <c r="B34" s="68">
        <f t="shared" si="11"/>
        <v>38465</v>
      </c>
      <c r="C34" s="29"/>
      <c r="D34" s="30">
        <v>19517</v>
      </c>
      <c r="E34" s="30">
        <f t="shared" si="12"/>
        <v>292356</v>
      </c>
      <c r="F34" s="30">
        <f t="shared" si="0"/>
        <v>977127</v>
      </c>
      <c r="G34" s="31"/>
      <c r="H34" s="30">
        <v>26173</v>
      </c>
      <c r="I34" s="37">
        <f t="shared" si="13"/>
        <v>325962</v>
      </c>
      <c r="J34" s="30">
        <f t="shared" si="1"/>
        <v>816856</v>
      </c>
      <c r="K34" s="32"/>
      <c r="L34" s="30">
        <f t="shared" si="2"/>
        <v>33606</v>
      </c>
      <c r="M34" s="33">
        <f t="shared" si="3"/>
        <v>0.1149488979189755</v>
      </c>
      <c r="N34" s="30">
        <f t="shared" si="4"/>
        <v>-160271</v>
      </c>
      <c r="O34" s="33">
        <f t="shared" si="5"/>
        <v>-0.16402269101150618</v>
      </c>
      <c r="P34" s="34"/>
      <c r="Q34" s="30">
        <v>10990</v>
      </c>
      <c r="R34" s="30">
        <f t="shared" si="14"/>
        <v>293561</v>
      </c>
      <c r="S34" s="30">
        <f t="shared" si="15"/>
        <v>815160</v>
      </c>
      <c r="U34" s="30">
        <f t="shared" si="16"/>
        <v>-32401</v>
      </c>
      <c r="V34" s="33">
        <f t="shared" si="17"/>
        <v>-0.09940115719010191</v>
      </c>
      <c r="W34" s="30">
        <f t="shared" si="18"/>
        <v>-1696</v>
      </c>
      <c r="X34" s="33">
        <f t="shared" si="19"/>
        <v>-0.0020762533420823253</v>
      </c>
    </row>
    <row r="35" spans="2:24" ht="16.5" customHeight="1">
      <c r="B35" s="68">
        <f t="shared" si="11"/>
        <v>38466</v>
      </c>
      <c r="C35" s="29"/>
      <c r="D35" s="30">
        <v>29765</v>
      </c>
      <c r="E35" s="30">
        <f t="shared" si="12"/>
        <v>322121</v>
      </c>
      <c r="F35" s="30">
        <f t="shared" si="0"/>
        <v>1006892</v>
      </c>
      <c r="G35" s="31"/>
      <c r="H35" s="30">
        <v>12228</v>
      </c>
      <c r="I35" s="37">
        <f t="shared" si="13"/>
        <v>338190</v>
      </c>
      <c r="J35" s="30">
        <f t="shared" si="1"/>
        <v>829084</v>
      </c>
      <c r="K35" s="32"/>
      <c r="L35" s="30">
        <f t="shared" si="2"/>
        <v>16069</v>
      </c>
      <c r="M35" s="33">
        <f t="shared" si="3"/>
        <v>0.049884981109583046</v>
      </c>
      <c r="N35" s="30">
        <f t="shared" si="4"/>
        <v>-177808</v>
      </c>
      <c r="O35" s="33">
        <f t="shared" si="5"/>
        <v>-0.17659093527409098</v>
      </c>
      <c r="P35" s="34"/>
      <c r="Q35" s="30">
        <v>15162</v>
      </c>
      <c r="R35" s="30">
        <f t="shared" si="14"/>
        <v>308723</v>
      </c>
      <c r="S35" s="30">
        <f t="shared" si="15"/>
        <v>830322</v>
      </c>
      <c r="U35" s="30">
        <f t="shared" si="16"/>
        <v>-29467</v>
      </c>
      <c r="V35" s="33">
        <f t="shared" si="17"/>
        <v>-0.08713149413051835</v>
      </c>
      <c r="W35" s="30">
        <f t="shared" si="18"/>
        <v>1238</v>
      </c>
      <c r="X35" s="33">
        <f t="shared" si="19"/>
        <v>0.0014932141978376136</v>
      </c>
    </row>
    <row r="36" spans="2:24" ht="16.5" customHeight="1">
      <c r="B36" s="68">
        <f t="shared" si="11"/>
        <v>38467</v>
      </c>
      <c r="C36" s="29"/>
      <c r="D36" s="30">
        <v>12307</v>
      </c>
      <c r="E36" s="30">
        <f t="shared" si="12"/>
        <v>334428</v>
      </c>
      <c r="F36" s="30">
        <f t="shared" si="0"/>
        <v>1019199</v>
      </c>
      <c r="G36" s="31"/>
      <c r="H36" s="30">
        <v>15673</v>
      </c>
      <c r="I36" s="37">
        <f t="shared" si="13"/>
        <v>353863</v>
      </c>
      <c r="J36" s="30">
        <f t="shared" si="1"/>
        <v>844757</v>
      </c>
      <c r="K36" s="32"/>
      <c r="L36" s="30">
        <f t="shared" si="2"/>
        <v>19435</v>
      </c>
      <c r="M36" s="33">
        <f t="shared" si="3"/>
        <v>0.05811415312115014</v>
      </c>
      <c r="N36" s="30">
        <f t="shared" si="4"/>
        <v>-174442</v>
      </c>
      <c r="O36" s="33">
        <f t="shared" si="5"/>
        <v>-0.17115597640892505</v>
      </c>
      <c r="P36" s="34"/>
      <c r="Q36" s="30">
        <v>13849</v>
      </c>
      <c r="R36" s="30">
        <f t="shared" si="14"/>
        <v>322572</v>
      </c>
      <c r="S36" s="30">
        <f t="shared" si="15"/>
        <v>844171</v>
      </c>
      <c r="U36" s="30">
        <f t="shared" si="16"/>
        <v>-31291</v>
      </c>
      <c r="V36" s="33">
        <f t="shared" si="17"/>
        <v>-0.08842687706824393</v>
      </c>
      <c r="W36" s="30">
        <f t="shared" si="18"/>
        <v>-586</v>
      </c>
      <c r="X36" s="33">
        <f t="shared" si="19"/>
        <v>-0.0006936906116196728</v>
      </c>
    </row>
    <row r="37" spans="2:24" ht="16.5" customHeight="1">
      <c r="B37" s="68">
        <f t="shared" si="11"/>
        <v>38468</v>
      </c>
      <c r="C37" s="29"/>
      <c r="D37" s="30">
        <v>21084</v>
      </c>
      <c r="E37" s="30">
        <f t="shared" si="12"/>
        <v>355512</v>
      </c>
      <c r="F37" s="30">
        <f t="shared" si="0"/>
        <v>1040283</v>
      </c>
      <c r="G37" s="31"/>
      <c r="H37" s="30">
        <v>13398</v>
      </c>
      <c r="I37" s="37">
        <f t="shared" si="13"/>
        <v>367261</v>
      </c>
      <c r="J37" s="30">
        <f t="shared" si="1"/>
        <v>858155</v>
      </c>
      <c r="K37" s="32"/>
      <c r="L37" s="30">
        <f t="shared" si="2"/>
        <v>11749</v>
      </c>
      <c r="M37" s="33">
        <f t="shared" si="3"/>
        <v>0.03304811089358446</v>
      </c>
      <c r="N37" s="30">
        <f t="shared" si="4"/>
        <v>-182128</v>
      </c>
      <c r="O37" s="33">
        <f t="shared" si="5"/>
        <v>-0.17507543620341773</v>
      </c>
      <c r="P37" s="34"/>
      <c r="Q37" s="30">
        <v>12653</v>
      </c>
      <c r="R37" s="30">
        <f t="shared" si="14"/>
        <v>335225</v>
      </c>
      <c r="S37" s="30">
        <f t="shared" si="15"/>
        <v>856824</v>
      </c>
      <c r="U37" s="30">
        <f t="shared" si="16"/>
        <v>-32036</v>
      </c>
      <c r="V37" s="33">
        <f t="shared" si="17"/>
        <v>-0.08722951797223229</v>
      </c>
      <c r="W37" s="30">
        <f t="shared" si="18"/>
        <v>-1331</v>
      </c>
      <c r="X37" s="33">
        <f t="shared" si="19"/>
        <v>-0.001551001858638591</v>
      </c>
    </row>
    <row r="38" spans="2:24" ht="16.5" customHeight="1">
      <c r="B38" s="68">
        <f t="shared" si="11"/>
        <v>38469</v>
      </c>
      <c r="C38" s="29"/>
      <c r="D38" s="30">
        <v>16458</v>
      </c>
      <c r="E38" s="30">
        <f t="shared" si="12"/>
        <v>371970</v>
      </c>
      <c r="F38" s="30">
        <f t="shared" si="0"/>
        <v>1056741</v>
      </c>
      <c r="G38" s="31"/>
      <c r="H38" s="30">
        <v>11812</v>
      </c>
      <c r="I38" s="37">
        <f t="shared" si="13"/>
        <v>379073</v>
      </c>
      <c r="J38" s="30">
        <f t="shared" si="1"/>
        <v>869967</v>
      </c>
      <c r="K38" s="32"/>
      <c r="L38" s="30">
        <f t="shared" si="2"/>
        <v>7103</v>
      </c>
      <c r="M38" s="33">
        <f t="shared" si="3"/>
        <v>0.019095625991343387</v>
      </c>
      <c r="N38" s="30">
        <f t="shared" si="4"/>
        <v>-186774</v>
      </c>
      <c r="O38" s="33">
        <f t="shared" si="5"/>
        <v>-0.17674529520478527</v>
      </c>
      <c r="P38" s="34"/>
      <c r="Q38" s="30">
        <v>22737</v>
      </c>
      <c r="R38" s="30">
        <f t="shared" si="14"/>
        <v>357962</v>
      </c>
      <c r="S38" s="30">
        <f t="shared" si="15"/>
        <v>879561</v>
      </c>
      <c r="U38" s="30">
        <f t="shared" si="16"/>
        <v>-21111</v>
      </c>
      <c r="V38" s="33">
        <f t="shared" si="17"/>
        <v>-0.055691120180018094</v>
      </c>
      <c r="W38" s="30">
        <f t="shared" si="18"/>
        <v>9594</v>
      </c>
      <c r="X38" s="33">
        <f t="shared" si="19"/>
        <v>0.011028004510515917</v>
      </c>
    </row>
    <row r="39" spans="2:24" ht="16.5" customHeight="1">
      <c r="B39" s="68">
        <f t="shared" si="11"/>
        <v>38470</v>
      </c>
      <c r="C39" s="29"/>
      <c r="D39" s="30">
        <v>13323</v>
      </c>
      <c r="E39" s="30">
        <f t="shared" si="12"/>
        <v>385293</v>
      </c>
      <c r="F39" s="30">
        <f t="shared" si="0"/>
        <v>1070064</v>
      </c>
      <c r="G39" s="31"/>
      <c r="H39" s="30">
        <v>22674</v>
      </c>
      <c r="I39" s="37">
        <f t="shared" si="13"/>
        <v>401747</v>
      </c>
      <c r="J39" s="30">
        <f t="shared" si="1"/>
        <v>892641</v>
      </c>
      <c r="K39" s="32"/>
      <c r="L39" s="30">
        <f t="shared" si="2"/>
        <v>16454</v>
      </c>
      <c r="M39" s="33">
        <f t="shared" si="3"/>
        <v>0.04270516204550823</v>
      </c>
      <c r="N39" s="30">
        <f t="shared" si="4"/>
        <v>-177423</v>
      </c>
      <c r="O39" s="33">
        <f t="shared" si="5"/>
        <v>-0.16580597048400844</v>
      </c>
      <c r="P39" s="34"/>
      <c r="Q39" s="30">
        <v>33228</v>
      </c>
      <c r="R39" s="30">
        <f t="shared" si="14"/>
        <v>391190</v>
      </c>
      <c r="S39" s="30">
        <f t="shared" si="15"/>
        <v>912789</v>
      </c>
      <c r="U39" s="30">
        <f t="shared" si="16"/>
        <v>-10557</v>
      </c>
      <c r="V39" s="33">
        <f t="shared" si="17"/>
        <v>-0.026277732005466126</v>
      </c>
      <c r="W39" s="30">
        <f t="shared" si="18"/>
        <v>20148</v>
      </c>
      <c r="X39" s="33">
        <f t="shared" si="19"/>
        <v>0.02257122404191607</v>
      </c>
    </row>
    <row r="40" spans="2:24" ht="16.5" customHeight="1">
      <c r="B40" s="68">
        <f t="shared" si="11"/>
        <v>38471</v>
      </c>
      <c r="C40" s="29"/>
      <c r="D40" s="30">
        <v>29203</v>
      </c>
      <c r="E40" s="30">
        <f t="shared" si="12"/>
        <v>414496</v>
      </c>
      <c r="F40" s="30">
        <f t="shared" si="0"/>
        <v>1099267</v>
      </c>
      <c r="G40" s="31"/>
      <c r="H40" s="30">
        <v>35996</v>
      </c>
      <c r="I40" s="37">
        <f t="shared" si="13"/>
        <v>437743</v>
      </c>
      <c r="J40" s="30">
        <f t="shared" si="1"/>
        <v>928637</v>
      </c>
      <c r="K40" s="32"/>
      <c r="L40" s="30">
        <f t="shared" si="2"/>
        <v>23247</v>
      </c>
      <c r="M40" s="33">
        <f t="shared" si="3"/>
        <v>0.056084980313440905</v>
      </c>
      <c r="N40" s="30">
        <f t="shared" si="4"/>
        <v>-170630</v>
      </c>
      <c r="O40" s="33">
        <f t="shared" si="5"/>
        <v>-0.15522161585856759</v>
      </c>
      <c r="P40" s="34"/>
      <c r="Q40" s="30">
        <v>36559</v>
      </c>
      <c r="R40" s="30">
        <f t="shared" si="14"/>
        <v>427749</v>
      </c>
      <c r="S40" s="30">
        <f t="shared" si="15"/>
        <v>949348</v>
      </c>
      <c r="U40" s="30">
        <f t="shared" si="16"/>
        <v>-9994</v>
      </c>
      <c r="V40" s="33">
        <f t="shared" si="17"/>
        <v>-0.022830747721836787</v>
      </c>
      <c r="W40" s="30">
        <f t="shared" si="18"/>
        <v>20711</v>
      </c>
      <c r="X40" s="33">
        <f t="shared" si="19"/>
        <v>0.022302578940964015</v>
      </c>
    </row>
    <row r="41" spans="2:24" ht="16.5" customHeight="1">
      <c r="B41" s="68">
        <f t="shared" si="11"/>
        <v>38472</v>
      </c>
      <c r="C41" s="29"/>
      <c r="D41" s="30">
        <v>39742</v>
      </c>
      <c r="E41" s="42">
        <f t="shared" si="12"/>
        <v>454238</v>
      </c>
      <c r="F41" s="42">
        <f t="shared" si="0"/>
        <v>1139009</v>
      </c>
      <c r="G41" s="31"/>
      <c r="H41" s="30">
        <v>33418</v>
      </c>
      <c r="I41" s="44">
        <f t="shared" si="13"/>
        <v>471161</v>
      </c>
      <c r="J41" s="42">
        <f t="shared" si="1"/>
        <v>962055</v>
      </c>
      <c r="K41" s="32"/>
      <c r="L41" s="30">
        <f t="shared" si="2"/>
        <v>16923</v>
      </c>
      <c r="M41" s="33">
        <f t="shared" si="3"/>
        <v>0.03725579982300028</v>
      </c>
      <c r="N41" s="30">
        <f t="shared" si="4"/>
        <v>-176954</v>
      </c>
      <c r="O41" s="33">
        <f t="shared" si="5"/>
        <v>-0.1553578593321036</v>
      </c>
      <c r="P41" s="34"/>
      <c r="Q41" s="30">
        <v>19179</v>
      </c>
      <c r="R41" s="30">
        <f t="shared" si="14"/>
        <v>446928</v>
      </c>
      <c r="S41" s="30">
        <f t="shared" si="15"/>
        <v>968527</v>
      </c>
      <c r="U41" s="30">
        <f t="shared" si="16"/>
        <v>-24233</v>
      </c>
      <c r="V41" s="33">
        <f t="shared" si="17"/>
        <v>-0.051432525187780825</v>
      </c>
      <c r="W41" s="30">
        <f t="shared" si="18"/>
        <v>6472</v>
      </c>
      <c r="X41" s="33">
        <f t="shared" si="19"/>
        <v>0.006727266112644287</v>
      </c>
    </row>
    <row r="42" spans="2:24" ht="8.25" customHeight="1">
      <c r="B42" s="29"/>
      <c r="C42" s="29"/>
      <c r="D42" s="31"/>
      <c r="E42" s="31"/>
      <c r="F42" s="31"/>
      <c r="G42" s="31"/>
      <c r="H42" s="31"/>
      <c r="I42" s="31"/>
      <c r="J42" s="31"/>
      <c r="K42" s="32"/>
      <c r="L42" s="31"/>
      <c r="M42" s="34"/>
      <c r="N42" s="34"/>
      <c r="O42" s="34"/>
      <c r="P42" s="34"/>
      <c r="Q42" s="31"/>
      <c r="R42" s="31"/>
      <c r="S42" s="31"/>
      <c r="U42" s="31"/>
      <c r="V42" s="34"/>
      <c r="W42" s="34"/>
      <c r="X42" s="34"/>
    </row>
    <row r="43" spans="2:10" ht="18.75" customHeight="1">
      <c r="B43" s="43" t="s">
        <v>11</v>
      </c>
      <c r="C43" s="43"/>
      <c r="D43" s="43"/>
      <c r="E43" s="43"/>
      <c r="F43" s="43"/>
      <c r="G43" s="43"/>
      <c r="H43" s="43"/>
      <c r="I43" s="43"/>
      <c r="J43" s="43"/>
    </row>
  </sheetData>
  <mergeCells count="18">
    <mergeCell ref="U5:X10"/>
    <mergeCell ref="H6:J6"/>
    <mergeCell ref="H7:J7"/>
    <mergeCell ref="U11:V11"/>
    <mergeCell ref="W11:X11"/>
    <mergeCell ref="L11:M11"/>
    <mergeCell ref="N11:O11"/>
    <mergeCell ref="H9:J9"/>
    <mergeCell ref="B2:X2"/>
    <mergeCell ref="D9:F9"/>
    <mergeCell ref="D7:F7"/>
    <mergeCell ref="Q7:S7"/>
    <mergeCell ref="B3:X3"/>
    <mergeCell ref="L5:O10"/>
    <mergeCell ref="B5:B11"/>
    <mergeCell ref="Q9:S9"/>
    <mergeCell ref="Q6:S6"/>
    <mergeCell ref="D6:F6"/>
  </mergeCells>
  <conditionalFormatting sqref="L12:O41 U12:X41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</cp:lastModifiedBy>
  <cp:lastPrinted>2007-02-16T06:30:21Z</cp:lastPrinted>
  <dcterms:created xsi:type="dcterms:W3CDTF">2003-10-20T07:27:17Z</dcterms:created>
  <dcterms:modified xsi:type="dcterms:W3CDTF">2007-08-01T17:40:37Z</dcterms:modified>
  <cp:category/>
  <cp:version/>
  <cp:contentType/>
  <cp:contentStatus/>
</cp:coreProperties>
</file>