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Aralık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<sst xmlns="http://schemas.openxmlformats.org/spreadsheetml/2006/main" count="25" uniqueCount="13">
  <si>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</si>
  <si>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</si>
  <si>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</si>
  <si>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</si>
  <si>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</si>
  <si>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</si>
  <si>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</si>
  <si>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</si>
  <si>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</si>
  <si>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</si>
  <si>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</si>
  <si>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</si>
  <si>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r>
      <t xml:space="preserve">Not : </t>
    </r>
    <r>
      <rPr>
        <b/>
        <sz val="11"/>
        <color indexed="18"/>
        <rFont val="Arial"/>
        <family val="2"/>
      </rPr>
      <t>29 Aralık itibariyle 2008 yılında deniz liman hudut kapılarından toplam 128 828 yerli ve yabancı ziyaretçi girişi olmuştur.</t>
    </r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</si>
</sst>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7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showGridLines="0" tabSelected="1" view="pageBreakPreview" zoomScale="75" zoomScaleNormal="75" zoomScaleSheetLayoutView="75" workbookViewId="0" topLeftCell="B31">
      <selection activeCell="B45" sqref="B45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10.375" style="4" bestFit="1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11.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2:24" s="2" customFormat="1" ht="22.5" customHeight="1">
      <c r="B3" s="52" t="s">
        <v>11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ht="11.25" customHeight="1"/>
    <row r="5" spans="2:24" ht="6" customHeight="1">
      <c r="B5" s="62" t="s">
        <v>0</v>
      </c>
      <c r="C5" s="6"/>
      <c r="D5" s="7"/>
      <c r="E5" s="8"/>
      <c r="F5" s="9"/>
      <c r="H5" s="7"/>
      <c r="I5" s="8"/>
      <c r="J5" s="9"/>
      <c r="L5" s="53" t="s">
        <v>7</v>
      </c>
      <c r="M5" s="54"/>
      <c r="N5" s="54"/>
      <c r="O5" s="55"/>
      <c r="P5" s="10"/>
      <c r="Q5" s="7"/>
      <c r="R5" s="8"/>
      <c r="S5" s="9"/>
      <c r="U5" s="53" t="s">
        <v>10</v>
      </c>
      <c r="V5" s="54"/>
      <c r="W5" s="54"/>
      <c r="X5" s="55"/>
    </row>
    <row r="6" spans="2:24" s="11" customFormat="1" ht="18" customHeight="1">
      <c r="B6" s="62"/>
      <c r="C6" s="6"/>
      <c r="D6" s="43" t="s">
        <v>5</v>
      </c>
      <c r="E6" s="44"/>
      <c r="F6" s="45"/>
      <c r="G6" s="12"/>
      <c r="H6" s="43" t="s">
        <v>6</v>
      </c>
      <c r="I6" s="44"/>
      <c r="J6" s="45"/>
      <c r="K6" s="12"/>
      <c r="L6" s="56"/>
      <c r="M6" s="57"/>
      <c r="N6" s="57"/>
      <c r="O6" s="58"/>
      <c r="P6" s="10"/>
      <c r="Q6" s="43" t="s">
        <v>9</v>
      </c>
      <c r="R6" s="44"/>
      <c r="S6" s="45"/>
      <c r="U6" s="56"/>
      <c r="V6" s="57"/>
      <c r="W6" s="57"/>
      <c r="X6" s="58"/>
    </row>
    <row r="7" spans="2:24" s="11" customFormat="1" ht="16.5" customHeight="1">
      <c r="B7" s="62"/>
      <c r="C7" s="6"/>
      <c r="D7" s="46" t="s">
        <v>3</v>
      </c>
      <c r="E7" s="47"/>
      <c r="F7" s="48"/>
      <c r="G7" s="16"/>
      <c r="H7" s="46" t="s">
        <v>3</v>
      </c>
      <c r="I7" s="47"/>
      <c r="J7" s="48"/>
      <c r="K7" s="16"/>
      <c r="L7" s="56"/>
      <c r="M7" s="57"/>
      <c r="N7" s="57"/>
      <c r="O7" s="58"/>
      <c r="P7" s="10"/>
      <c r="Q7" s="46" t="s">
        <v>3</v>
      </c>
      <c r="R7" s="47"/>
      <c r="S7" s="48"/>
      <c r="U7" s="56"/>
      <c r="V7" s="57"/>
      <c r="W7" s="57"/>
      <c r="X7" s="58"/>
    </row>
    <row r="8" spans="2:24" s="11" customFormat="1" ht="9" customHeight="1">
      <c r="B8" s="62"/>
      <c r="C8" s="6"/>
      <c r="D8" s="13"/>
      <c r="E8" s="14"/>
      <c r="F8" s="15"/>
      <c r="G8" s="16"/>
      <c r="H8" s="13"/>
      <c r="I8" s="14"/>
      <c r="J8" s="15"/>
      <c r="K8" s="16"/>
      <c r="L8" s="56"/>
      <c r="M8" s="57"/>
      <c r="N8" s="57"/>
      <c r="O8" s="58"/>
      <c r="P8" s="10"/>
      <c r="Q8" s="17"/>
      <c r="R8" s="18"/>
      <c r="S8" s="19"/>
      <c r="U8" s="56"/>
      <c r="V8" s="57"/>
      <c r="W8" s="57"/>
      <c r="X8" s="58"/>
    </row>
    <row r="9" spans="2:24" s="11" customFormat="1" ht="20.25" customHeight="1">
      <c r="B9" s="62"/>
      <c r="C9" s="6"/>
      <c r="D9" s="51">
        <v>6265726</v>
      </c>
      <c r="E9" s="39"/>
      <c r="F9" s="40"/>
      <c r="G9" s="20"/>
      <c r="H9" s="51">
        <v>7506190</v>
      </c>
      <c r="I9" s="39"/>
      <c r="J9" s="40"/>
      <c r="K9" s="20"/>
      <c r="L9" s="56"/>
      <c r="M9" s="57"/>
      <c r="N9" s="57"/>
      <c r="O9" s="58"/>
      <c r="P9" s="10"/>
      <c r="Q9" s="63">
        <v>8820049</v>
      </c>
      <c r="R9" s="64"/>
      <c r="S9" s="65"/>
      <c r="U9" s="56"/>
      <c r="V9" s="57"/>
      <c r="W9" s="57"/>
      <c r="X9" s="58"/>
    </row>
    <row r="10" spans="2:24" ht="4.5" customHeight="1">
      <c r="B10" s="62"/>
      <c r="C10" s="6"/>
      <c r="D10" s="21"/>
      <c r="E10" s="22"/>
      <c r="F10" s="22"/>
      <c r="H10" s="22"/>
      <c r="I10" s="22"/>
      <c r="J10" s="23"/>
      <c r="L10" s="59"/>
      <c r="M10" s="60"/>
      <c r="N10" s="60"/>
      <c r="O10" s="61"/>
      <c r="P10" s="10"/>
      <c r="Q10" s="21"/>
      <c r="R10" s="22"/>
      <c r="S10" s="23"/>
      <c r="U10" s="59"/>
      <c r="V10" s="60"/>
      <c r="W10" s="60"/>
      <c r="X10" s="61"/>
    </row>
    <row r="11" spans="2:24" ht="48.75" customHeight="1">
      <c r="B11" s="62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49" t="s">
        <v>1</v>
      </c>
      <c r="M11" s="50"/>
      <c r="N11" s="49" t="s">
        <v>2</v>
      </c>
      <c r="O11" s="50"/>
      <c r="P11" s="28"/>
      <c r="Q11" s="24" t="s">
        <v>4</v>
      </c>
      <c r="R11" s="25" t="s">
        <v>1</v>
      </c>
      <c r="S11" s="24" t="s">
        <v>2</v>
      </c>
      <c r="U11" s="49" t="s">
        <v>1</v>
      </c>
      <c r="V11" s="50"/>
      <c r="W11" s="49" t="s">
        <v>2</v>
      </c>
      <c r="X11" s="50"/>
    </row>
    <row r="12" spans="2:24" ht="16.5" customHeight="1">
      <c r="B12" s="36">
        <v>39783</v>
      </c>
      <c r="C12" s="29"/>
      <c r="D12" s="30">
        <v>3659</v>
      </c>
      <c r="E12" s="30">
        <f>D12</f>
        <v>3659</v>
      </c>
      <c r="F12" s="30">
        <f>E12+D9</f>
        <v>6269385</v>
      </c>
      <c r="G12" s="31"/>
      <c r="H12" s="30">
        <v>5972</v>
      </c>
      <c r="I12" s="30">
        <f>H12</f>
        <v>5972</v>
      </c>
      <c r="J12" s="30">
        <f>I12+H9</f>
        <v>7512162</v>
      </c>
      <c r="K12" s="32"/>
      <c r="L12" s="30">
        <f>I12-E12</f>
        <v>2313</v>
      </c>
      <c r="M12" s="33">
        <f>L12/E12</f>
        <v>0.632139928942334</v>
      </c>
      <c r="N12" s="30">
        <f>J12-F12</f>
        <v>1242777</v>
      </c>
      <c r="O12" s="33">
        <f>N12/F12</f>
        <v>0.19822949140944446</v>
      </c>
      <c r="P12" s="34"/>
      <c r="Q12" s="30">
        <v>3908</v>
      </c>
      <c r="R12" s="30">
        <f>Q12</f>
        <v>3908</v>
      </c>
      <c r="S12" s="30">
        <f>R12+Q9</f>
        <v>8823957</v>
      </c>
      <c r="U12" s="30">
        <f aca="true" t="shared" si="0" ref="U12:U27">IF(R12="","",R12-I12)</f>
        <v>-2064</v>
      </c>
      <c r="V12" s="33">
        <f>IF(U12="","",U12/I12)</f>
        <v>-0.34561286001339586</v>
      </c>
      <c r="W12" s="30">
        <f>IF(S12="","",S12-J12)</f>
        <v>1311795</v>
      </c>
      <c r="X12" s="33">
        <f>IF(W12="","",W12/J12)</f>
        <v>0.17462283161625108</v>
      </c>
    </row>
    <row r="13" spans="2:24" ht="16.5" customHeight="1">
      <c r="B13" s="36">
        <f>B12+1</f>
        <v>39784</v>
      </c>
      <c r="C13" s="29"/>
      <c r="D13" s="30">
        <v>5408</v>
      </c>
      <c r="E13" s="30">
        <f>D13+E12</f>
        <v>9067</v>
      </c>
      <c r="F13" s="30">
        <f>F12+D13</f>
        <v>6274793</v>
      </c>
      <c r="G13" s="31"/>
      <c r="H13" s="30">
        <v>5544</v>
      </c>
      <c r="I13" s="30">
        <f>I12+H13</f>
        <v>11516</v>
      </c>
      <c r="J13" s="30">
        <f>J12+H13</f>
        <v>7517706</v>
      </c>
      <c r="K13" s="32"/>
      <c r="L13" s="30">
        <f aca="true" t="shared" si="1" ref="L13:L42">I13-E13</f>
        <v>2449</v>
      </c>
      <c r="M13" s="33">
        <f aca="true" t="shared" si="2" ref="M13:M42">L13/E13</f>
        <v>0.27010036395720743</v>
      </c>
      <c r="N13" s="30">
        <f aca="true" t="shared" si="3" ref="N13:N42">J13-F13</f>
        <v>1242913</v>
      </c>
      <c r="O13" s="33">
        <f aca="true" t="shared" si="4" ref="O13:O42">N13/F13</f>
        <v>0.19808031914359564</v>
      </c>
      <c r="P13" s="34"/>
      <c r="Q13" s="30">
        <v>4498</v>
      </c>
      <c r="R13" s="30">
        <f>IF(Q13&lt;1,"",R12+Q13)</f>
        <v>8406</v>
      </c>
      <c r="S13" s="30">
        <f>IF(Q13&lt;1,"",S12+Q13)</f>
        <v>8828455</v>
      </c>
      <c r="U13" s="30">
        <f t="shared" si="0"/>
        <v>-3110</v>
      </c>
      <c r="V13" s="33">
        <f aca="true" t="shared" si="5" ref="V13:V42">IF(U13="","",U13/I13)</f>
        <v>-0.270059048280653</v>
      </c>
      <c r="W13" s="30">
        <f aca="true" t="shared" si="6" ref="W13:W42">IF(S13="","",S13-J13)</f>
        <v>1310749</v>
      </c>
      <c r="X13" s="33">
        <f aca="true" t="shared" si="7" ref="X13:X42">IF(W13="","",W13/J13)</f>
        <v>0.1743549162470573</v>
      </c>
    </row>
    <row r="14" spans="2:24" ht="16.5" customHeight="1">
      <c r="B14" s="36">
        <f aca="true" t="shared" si="8" ref="B14:B42">B13+1</f>
        <v>39785</v>
      </c>
      <c r="C14" s="29"/>
      <c r="D14" s="30">
        <v>4775</v>
      </c>
      <c r="E14" s="30">
        <f aca="true" t="shared" si="9" ref="E14:E42">D14+E13</f>
        <v>13842</v>
      </c>
      <c r="F14" s="30">
        <f aca="true" t="shared" si="10" ref="F14:F42">F13+D14</f>
        <v>6279568</v>
      </c>
      <c r="G14" s="31"/>
      <c r="H14" s="30">
        <v>3780</v>
      </c>
      <c r="I14" s="30">
        <f aca="true" t="shared" si="11" ref="I14:I42">I13+H14</f>
        <v>15296</v>
      </c>
      <c r="J14" s="30">
        <f aca="true" t="shared" si="12" ref="J14:J19">J13+H14</f>
        <v>7521486</v>
      </c>
      <c r="K14" s="32"/>
      <c r="L14" s="30">
        <f t="shared" si="1"/>
        <v>1454</v>
      </c>
      <c r="M14" s="33">
        <f t="shared" si="2"/>
        <v>0.10504262389828059</v>
      </c>
      <c r="N14" s="30">
        <f t="shared" si="3"/>
        <v>1241918</v>
      </c>
      <c r="O14" s="33">
        <f t="shared" si="4"/>
        <v>0.1977712479584583</v>
      </c>
      <c r="P14" s="34"/>
      <c r="Q14" s="30">
        <v>3327</v>
      </c>
      <c r="R14" s="30">
        <f aca="true" t="shared" si="13" ref="R14:R42">IF(Q14&lt;1,"",R13+Q14)</f>
        <v>11733</v>
      </c>
      <c r="S14" s="30">
        <f aca="true" t="shared" si="14" ref="S14:S42">IF(Q14&lt;1,"",S13+Q14)</f>
        <v>8831782</v>
      </c>
      <c r="U14" s="30">
        <f t="shared" si="0"/>
        <v>-3563</v>
      </c>
      <c r="V14" s="33">
        <f t="shared" si="5"/>
        <v>-0.23293671548117154</v>
      </c>
      <c r="W14" s="30">
        <f t="shared" si="6"/>
        <v>1310296</v>
      </c>
      <c r="X14" s="33">
        <f t="shared" si="7"/>
        <v>0.17420706493371124</v>
      </c>
    </row>
    <row r="15" spans="2:24" ht="16.5" customHeight="1">
      <c r="B15" s="36">
        <f t="shared" si="8"/>
        <v>39786</v>
      </c>
      <c r="C15" s="29"/>
      <c r="D15" s="30">
        <v>2802</v>
      </c>
      <c r="E15" s="30">
        <f t="shared" si="9"/>
        <v>16644</v>
      </c>
      <c r="F15" s="30">
        <f t="shared" si="10"/>
        <v>6282370</v>
      </c>
      <c r="G15" s="31"/>
      <c r="H15" s="30">
        <v>5083</v>
      </c>
      <c r="I15" s="30">
        <f t="shared" si="11"/>
        <v>20379</v>
      </c>
      <c r="J15" s="30">
        <f t="shared" si="12"/>
        <v>7526569</v>
      </c>
      <c r="K15" s="32"/>
      <c r="L15" s="30">
        <f t="shared" si="1"/>
        <v>3735</v>
      </c>
      <c r="M15" s="33">
        <f t="shared" si="2"/>
        <v>0.22440519105984139</v>
      </c>
      <c r="N15" s="30">
        <f t="shared" si="3"/>
        <v>1244199</v>
      </c>
      <c r="O15" s="33">
        <f t="shared" si="4"/>
        <v>0.19804611953769038</v>
      </c>
      <c r="P15" s="34"/>
      <c r="Q15" s="30">
        <v>5458</v>
      </c>
      <c r="R15" s="30">
        <f t="shared" si="13"/>
        <v>17191</v>
      </c>
      <c r="S15" s="30">
        <f t="shared" si="14"/>
        <v>8837240</v>
      </c>
      <c r="U15" s="30">
        <f t="shared" si="0"/>
        <v>-3188</v>
      </c>
      <c r="V15" s="33">
        <f t="shared" si="5"/>
        <v>-0.1564355463957996</v>
      </c>
      <c r="W15" s="30">
        <f t="shared" si="6"/>
        <v>1310671</v>
      </c>
      <c r="X15" s="33">
        <f t="shared" si="7"/>
        <v>0.17413923927356542</v>
      </c>
    </row>
    <row r="16" spans="2:24" ht="16.5" customHeight="1">
      <c r="B16" s="36">
        <f t="shared" si="8"/>
        <v>39787</v>
      </c>
      <c r="C16" s="29"/>
      <c r="D16" s="30">
        <v>3544</v>
      </c>
      <c r="E16" s="30">
        <f t="shared" si="9"/>
        <v>20188</v>
      </c>
      <c r="F16" s="30">
        <f t="shared" si="10"/>
        <v>6285914</v>
      </c>
      <c r="G16" s="31"/>
      <c r="H16" s="30">
        <v>3519</v>
      </c>
      <c r="I16" s="30">
        <f t="shared" si="11"/>
        <v>23898</v>
      </c>
      <c r="J16" s="30">
        <f t="shared" si="12"/>
        <v>7530088</v>
      </c>
      <c r="K16" s="32"/>
      <c r="L16" s="30">
        <f t="shared" si="1"/>
        <v>3710</v>
      </c>
      <c r="M16" s="33">
        <f t="shared" si="2"/>
        <v>0.18377253814147018</v>
      </c>
      <c r="N16" s="30">
        <f t="shared" si="3"/>
        <v>1244174</v>
      </c>
      <c r="O16" s="33">
        <f t="shared" si="4"/>
        <v>0.19793048393598767</v>
      </c>
      <c r="P16" s="34"/>
      <c r="Q16" s="30">
        <v>3748</v>
      </c>
      <c r="R16" s="30">
        <f t="shared" si="13"/>
        <v>20939</v>
      </c>
      <c r="S16" s="30">
        <f t="shared" si="14"/>
        <v>8840988</v>
      </c>
      <c r="U16" s="30">
        <f t="shared" si="0"/>
        <v>-2959</v>
      </c>
      <c r="V16" s="33">
        <f t="shared" si="5"/>
        <v>-0.12381789271068709</v>
      </c>
      <c r="W16" s="30">
        <f t="shared" si="6"/>
        <v>1310900</v>
      </c>
      <c r="X16" s="33">
        <f t="shared" si="7"/>
        <v>0.17408827094716556</v>
      </c>
    </row>
    <row r="17" spans="2:24" ht="16.5" customHeight="1">
      <c r="B17" s="36">
        <f t="shared" si="8"/>
        <v>39788</v>
      </c>
      <c r="C17" s="29"/>
      <c r="D17" s="30">
        <v>2000</v>
      </c>
      <c r="E17" s="30">
        <f t="shared" si="9"/>
        <v>22188</v>
      </c>
      <c r="F17" s="30">
        <f t="shared" si="10"/>
        <v>6287914</v>
      </c>
      <c r="G17" s="31"/>
      <c r="H17" s="30">
        <v>3754</v>
      </c>
      <c r="I17" s="30">
        <f t="shared" si="11"/>
        <v>27652</v>
      </c>
      <c r="J17" s="30">
        <f t="shared" si="12"/>
        <v>7533842</v>
      </c>
      <c r="K17" s="32"/>
      <c r="L17" s="30">
        <f t="shared" si="1"/>
        <v>5464</v>
      </c>
      <c r="M17" s="33">
        <f t="shared" si="2"/>
        <v>0.24625923922841175</v>
      </c>
      <c r="N17" s="30">
        <f t="shared" si="3"/>
        <v>1245928</v>
      </c>
      <c r="O17" s="33">
        <f t="shared" si="4"/>
        <v>0.19814647592190351</v>
      </c>
      <c r="P17" s="34"/>
      <c r="Q17" s="30">
        <v>4863</v>
      </c>
      <c r="R17" s="30">
        <f t="shared" si="13"/>
        <v>25802</v>
      </c>
      <c r="S17" s="30">
        <f t="shared" si="14"/>
        <v>8845851</v>
      </c>
      <c r="U17" s="30">
        <f t="shared" si="0"/>
        <v>-1850</v>
      </c>
      <c r="V17" s="33">
        <f t="shared" si="5"/>
        <v>-0.06690293649645596</v>
      </c>
      <c r="W17" s="30">
        <f t="shared" si="6"/>
        <v>1312009</v>
      </c>
      <c r="X17" s="33">
        <f t="shared" si="7"/>
        <v>0.17414872783368698</v>
      </c>
    </row>
    <row r="18" spans="2:24" ht="16.5" customHeight="1">
      <c r="B18" s="36">
        <f t="shared" si="8"/>
        <v>39789</v>
      </c>
      <c r="C18" s="29"/>
      <c r="D18" s="30">
        <v>2471</v>
      </c>
      <c r="E18" s="30">
        <f t="shared" si="9"/>
        <v>24659</v>
      </c>
      <c r="F18" s="30">
        <f t="shared" si="10"/>
        <v>6290385</v>
      </c>
      <c r="G18" s="31"/>
      <c r="H18" s="30">
        <v>3367</v>
      </c>
      <c r="I18" s="30">
        <f t="shared" si="11"/>
        <v>31019</v>
      </c>
      <c r="J18" s="30">
        <f t="shared" si="12"/>
        <v>7537209</v>
      </c>
      <c r="K18" s="32"/>
      <c r="L18" s="30">
        <f t="shared" si="1"/>
        <v>6360</v>
      </c>
      <c r="M18" s="33">
        <f t="shared" si="2"/>
        <v>0.2579180015410195</v>
      </c>
      <c r="N18" s="30">
        <f t="shared" si="3"/>
        <v>1246824</v>
      </c>
      <c r="O18" s="33">
        <f t="shared" si="4"/>
        <v>0.19821107929005935</v>
      </c>
      <c r="P18" s="34"/>
      <c r="Q18" s="30">
        <v>7712</v>
      </c>
      <c r="R18" s="30">
        <f t="shared" si="13"/>
        <v>33514</v>
      </c>
      <c r="S18" s="30">
        <f t="shared" si="14"/>
        <v>8853563</v>
      </c>
      <c r="U18" s="30">
        <f t="shared" si="0"/>
        <v>2495</v>
      </c>
      <c r="V18" s="33">
        <f t="shared" si="5"/>
        <v>0.08043457235887681</v>
      </c>
      <c r="W18" s="30">
        <f t="shared" si="6"/>
        <v>1316354</v>
      </c>
      <c r="X18" s="33">
        <f t="shared" si="7"/>
        <v>0.1746474059562366</v>
      </c>
    </row>
    <row r="19" spans="2:24" ht="16.5" customHeight="1">
      <c r="B19" s="36">
        <f t="shared" si="8"/>
        <v>39790</v>
      </c>
      <c r="C19" s="29"/>
      <c r="D19" s="30">
        <v>3757</v>
      </c>
      <c r="E19" s="30">
        <f t="shared" si="9"/>
        <v>28416</v>
      </c>
      <c r="F19" s="30">
        <f t="shared" si="10"/>
        <v>6294142</v>
      </c>
      <c r="G19" s="31"/>
      <c r="H19" s="30">
        <v>4798</v>
      </c>
      <c r="I19" s="30">
        <f t="shared" si="11"/>
        <v>35817</v>
      </c>
      <c r="J19" s="30">
        <f t="shared" si="12"/>
        <v>7542007</v>
      </c>
      <c r="K19" s="32"/>
      <c r="L19" s="30">
        <f t="shared" si="1"/>
        <v>7401</v>
      </c>
      <c r="M19" s="33">
        <f t="shared" si="2"/>
        <v>0.2604518581081081</v>
      </c>
      <c r="N19" s="30">
        <f t="shared" si="3"/>
        <v>1247865</v>
      </c>
      <c r="O19" s="33">
        <f t="shared" si="4"/>
        <v>0.19825815814133205</v>
      </c>
      <c r="P19" s="34"/>
      <c r="Q19" s="30">
        <v>2967</v>
      </c>
      <c r="R19" s="30">
        <f t="shared" si="13"/>
        <v>36481</v>
      </c>
      <c r="S19" s="30">
        <f t="shared" si="14"/>
        <v>8856530</v>
      </c>
      <c r="U19" s="30">
        <f t="shared" si="0"/>
        <v>664</v>
      </c>
      <c r="V19" s="33">
        <f t="shared" si="5"/>
        <v>0.018538682748415556</v>
      </c>
      <c r="W19" s="30">
        <f t="shared" si="6"/>
        <v>1314523</v>
      </c>
      <c r="X19" s="33">
        <f t="shared" si="7"/>
        <v>0.17429352690868624</v>
      </c>
    </row>
    <row r="20" spans="2:24" ht="16.5" customHeight="1">
      <c r="B20" s="36">
        <f t="shared" si="8"/>
        <v>39791</v>
      </c>
      <c r="C20" s="29"/>
      <c r="D20" s="30">
        <v>3979</v>
      </c>
      <c r="E20" s="30">
        <f t="shared" si="9"/>
        <v>32395</v>
      </c>
      <c r="F20" s="30">
        <f t="shared" si="10"/>
        <v>6298121</v>
      </c>
      <c r="G20" s="31"/>
      <c r="H20" s="30">
        <v>4444</v>
      </c>
      <c r="I20" s="30">
        <f t="shared" si="11"/>
        <v>40261</v>
      </c>
      <c r="J20" s="30">
        <f aca="true" t="shared" si="15" ref="J20:J42">J19+H20</f>
        <v>7546451</v>
      </c>
      <c r="K20" s="32"/>
      <c r="L20" s="30">
        <f t="shared" si="1"/>
        <v>7866</v>
      </c>
      <c r="M20" s="33">
        <f t="shared" si="2"/>
        <v>0.24281524926686218</v>
      </c>
      <c r="N20" s="30">
        <f t="shared" si="3"/>
        <v>1248330</v>
      </c>
      <c r="O20" s="33">
        <f t="shared" si="4"/>
        <v>0.19820673499286534</v>
      </c>
      <c r="P20" s="34"/>
      <c r="Q20" s="30">
        <v>3637</v>
      </c>
      <c r="R20" s="30">
        <f t="shared" si="13"/>
        <v>40118</v>
      </c>
      <c r="S20" s="30">
        <f t="shared" si="14"/>
        <v>8860167</v>
      </c>
      <c r="U20" s="30">
        <f t="shared" si="0"/>
        <v>-143</v>
      </c>
      <c r="V20" s="33">
        <f t="shared" si="5"/>
        <v>-0.003551824346141427</v>
      </c>
      <c r="W20" s="30">
        <f t="shared" si="6"/>
        <v>1313716</v>
      </c>
      <c r="X20" s="33">
        <f t="shared" si="7"/>
        <v>0.17408395019062603</v>
      </c>
    </row>
    <row r="21" spans="2:24" ht="16.5" customHeight="1">
      <c r="B21" s="36">
        <f t="shared" si="8"/>
        <v>39792</v>
      </c>
      <c r="C21" s="29"/>
      <c r="D21" s="30">
        <v>4734</v>
      </c>
      <c r="E21" s="30">
        <f t="shared" si="9"/>
        <v>37129</v>
      </c>
      <c r="F21" s="30">
        <f t="shared" si="10"/>
        <v>6302855</v>
      </c>
      <c r="G21" s="31"/>
      <c r="H21" s="30">
        <v>3501</v>
      </c>
      <c r="I21" s="30">
        <f t="shared" si="11"/>
        <v>43762</v>
      </c>
      <c r="J21" s="30">
        <f t="shared" si="15"/>
        <v>7549952</v>
      </c>
      <c r="K21" s="32"/>
      <c r="L21" s="30">
        <f t="shared" si="1"/>
        <v>6633</v>
      </c>
      <c r="M21" s="33">
        <f t="shared" si="2"/>
        <v>0.1786474184599639</v>
      </c>
      <c r="N21" s="30">
        <f t="shared" si="3"/>
        <v>1247097</v>
      </c>
      <c r="O21" s="33">
        <f t="shared" si="4"/>
        <v>0.1978622386204347</v>
      </c>
      <c r="P21" s="34"/>
      <c r="Q21" s="30">
        <v>2697</v>
      </c>
      <c r="R21" s="30">
        <f t="shared" si="13"/>
        <v>42815</v>
      </c>
      <c r="S21" s="30">
        <f t="shared" si="14"/>
        <v>8862864</v>
      </c>
      <c r="U21" s="30">
        <f t="shared" si="0"/>
        <v>-947</v>
      </c>
      <c r="V21" s="33">
        <f t="shared" si="5"/>
        <v>-0.021639778803528176</v>
      </c>
      <c r="W21" s="30">
        <f t="shared" si="6"/>
        <v>1312912</v>
      </c>
      <c r="X21" s="33">
        <f t="shared" si="7"/>
        <v>0.17389673470771735</v>
      </c>
    </row>
    <row r="22" spans="2:24" ht="16.5" customHeight="1">
      <c r="B22" s="36">
        <f t="shared" si="8"/>
        <v>39793</v>
      </c>
      <c r="C22" s="29"/>
      <c r="D22" s="30">
        <v>2472</v>
      </c>
      <c r="E22" s="30">
        <f t="shared" si="9"/>
        <v>39601</v>
      </c>
      <c r="F22" s="30">
        <f t="shared" si="10"/>
        <v>6305327</v>
      </c>
      <c r="G22" s="31"/>
      <c r="H22" s="30">
        <v>3977</v>
      </c>
      <c r="I22" s="30">
        <f t="shared" si="11"/>
        <v>47739</v>
      </c>
      <c r="J22" s="30">
        <f t="shared" si="15"/>
        <v>7553929</v>
      </c>
      <c r="K22" s="32"/>
      <c r="L22" s="30">
        <f t="shared" si="1"/>
        <v>8138</v>
      </c>
      <c r="M22" s="33">
        <f t="shared" si="2"/>
        <v>0.20549986111461832</v>
      </c>
      <c r="N22" s="30">
        <f t="shared" si="3"/>
        <v>1248602</v>
      </c>
      <c r="O22" s="33">
        <f t="shared" si="4"/>
        <v>0.19802335390377057</v>
      </c>
      <c r="P22" s="34"/>
      <c r="Q22" s="30">
        <v>4271</v>
      </c>
      <c r="R22" s="30">
        <f t="shared" si="13"/>
        <v>47086</v>
      </c>
      <c r="S22" s="30">
        <f t="shared" si="14"/>
        <v>8867135</v>
      </c>
      <c r="U22" s="30">
        <f t="shared" si="0"/>
        <v>-653</v>
      </c>
      <c r="V22" s="33">
        <f t="shared" si="5"/>
        <v>-0.013678543748298038</v>
      </c>
      <c r="W22" s="30">
        <f t="shared" si="6"/>
        <v>1313206</v>
      </c>
      <c r="X22" s="33">
        <f t="shared" si="7"/>
        <v>0.17384410152650362</v>
      </c>
    </row>
    <row r="23" spans="2:24" ht="16.5" customHeight="1">
      <c r="B23" s="36">
        <f t="shared" si="8"/>
        <v>39794</v>
      </c>
      <c r="C23" s="29"/>
      <c r="D23" s="30">
        <v>3317</v>
      </c>
      <c r="E23" s="30">
        <f t="shared" si="9"/>
        <v>42918</v>
      </c>
      <c r="F23" s="30">
        <f t="shared" si="10"/>
        <v>6308644</v>
      </c>
      <c r="G23" s="31"/>
      <c r="H23" s="30">
        <v>3283</v>
      </c>
      <c r="I23" s="30">
        <f t="shared" si="11"/>
        <v>51022</v>
      </c>
      <c r="J23" s="30">
        <f t="shared" si="15"/>
        <v>7557212</v>
      </c>
      <c r="K23" s="32"/>
      <c r="L23" s="30">
        <f t="shared" si="1"/>
        <v>8104</v>
      </c>
      <c r="M23" s="33">
        <f t="shared" si="2"/>
        <v>0.1888252015471364</v>
      </c>
      <c r="N23" s="30">
        <f t="shared" si="3"/>
        <v>1248568</v>
      </c>
      <c r="O23" s="33">
        <f t="shared" si="4"/>
        <v>0.19791384646209234</v>
      </c>
      <c r="P23" s="34"/>
      <c r="Q23" s="30">
        <v>2911</v>
      </c>
      <c r="R23" s="30">
        <f t="shared" si="13"/>
        <v>49997</v>
      </c>
      <c r="S23" s="30">
        <f t="shared" si="14"/>
        <v>8870046</v>
      </c>
      <c r="U23" s="30">
        <f t="shared" si="0"/>
        <v>-1025</v>
      </c>
      <c r="V23" s="33">
        <f t="shared" si="5"/>
        <v>-0.020089373211555798</v>
      </c>
      <c r="W23" s="30">
        <f t="shared" si="6"/>
        <v>1312834</v>
      </c>
      <c r="X23" s="33">
        <f t="shared" si="7"/>
        <v>0.1737193557624161</v>
      </c>
    </row>
    <row r="24" spans="2:24" ht="16.5" customHeight="1">
      <c r="B24" s="36">
        <f t="shared" si="8"/>
        <v>39795</v>
      </c>
      <c r="C24" s="29"/>
      <c r="D24" s="30">
        <v>2079</v>
      </c>
      <c r="E24" s="30">
        <f t="shared" si="9"/>
        <v>44997</v>
      </c>
      <c r="F24" s="30">
        <f t="shared" si="10"/>
        <v>6310723</v>
      </c>
      <c r="G24" s="31"/>
      <c r="H24" s="30">
        <v>4178</v>
      </c>
      <c r="I24" s="30">
        <f t="shared" si="11"/>
        <v>55200</v>
      </c>
      <c r="J24" s="30">
        <f t="shared" si="15"/>
        <v>7561390</v>
      </c>
      <c r="K24" s="32"/>
      <c r="L24" s="30">
        <f t="shared" si="1"/>
        <v>10203</v>
      </c>
      <c r="M24" s="33">
        <f t="shared" si="2"/>
        <v>0.22674844989665977</v>
      </c>
      <c r="N24" s="30">
        <f t="shared" si="3"/>
        <v>1250667</v>
      </c>
      <c r="O24" s="33">
        <f t="shared" si="4"/>
        <v>0.1981812543507297</v>
      </c>
      <c r="P24" s="34"/>
      <c r="Q24" s="30">
        <v>4010</v>
      </c>
      <c r="R24" s="30">
        <f t="shared" si="13"/>
        <v>54007</v>
      </c>
      <c r="S24" s="30">
        <f t="shared" si="14"/>
        <v>8874056</v>
      </c>
      <c r="U24" s="30">
        <f t="shared" si="0"/>
        <v>-1193</v>
      </c>
      <c r="V24" s="33">
        <f t="shared" si="5"/>
        <v>-0.02161231884057971</v>
      </c>
      <c r="W24" s="30">
        <f t="shared" si="6"/>
        <v>1312666</v>
      </c>
      <c r="X24" s="33">
        <f t="shared" si="7"/>
        <v>0.1736011500530987</v>
      </c>
    </row>
    <row r="25" spans="2:24" ht="16.5" customHeight="1">
      <c r="B25" s="36">
        <f t="shared" si="8"/>
        <v>39796</v>
      </c>
      <c r="C25" s="29"/>
      <c r="D25" s="30">
        <v>3409</v>
      </c>
      <c r="E25" s="30">
        <f t="shared" si="9"/>
        <v>48406</v>
      </c>
      <c r="F25" s="30">
        <f t="shared" si="10"/>
        <v>6314132</v>
      </c>
      <c r="G25" s="31"/>
      <c r="H25" s="30">
        <v>3573</v>
      </c>
      <c r="I25" s="30">
        <f t="shared" si="11"/>
        <v>58773</v>
      </c>
      <c r="J25" s="30">
        <f t="shared" si="15"/>
        <v>7564963</v>
      </c>
      <c r="K25" s="32"/>
      <c r="L25" s="30">
        <f t="shared" si="1"/>
        <v>10367</v>
      </c>
      <c r="M25" s="33">
        <f t="shared" si="2"/>
        <v>0.21416766516547536</v>
      </c>
      <c r="N25" s="30">
        <f t="shared" si="3"/>
        <v>1250831</v>
      </c>
      <c r="O25" s="33">
        <f t="shared" si="4"/>
        <v>0.1981002297702994</v>
      </c>
      <c r="P25" s="34"/>
      <c r="Q25" s="30">
        <v>5215</v>
      </c>
      <c r="R25" s="30">
        <f t="shared" si="13"/>
        <v>59222</v>
      </c>
      <c r="S25" s="30">
        <f t="shared" si="14"/>
        <v>8879271</v>
      </c>
      <c r="U25" s="30">
        <f t="shared" si="0"/>
        <v>449</v>
      </c>
      <c r="V25" s="33">
        <f t="shared" si="5"/>
        <v>0.0076395623840879315</v>
      </c>
      <c r="W25" s="30">
        <f t="shared" si="6"/>
        <v>1314308</v>
      </c>
      <c r="X25" s="33">
        <f t="shared" si="7"/>
        <v>0.17373620994577238</v>
      </c>
    </row>
    <row r="26" spans="2:24" ht="16.5" customHeight="1">
      <c r="B26" s="36">
        <f t="shared" si="8"/>
        <v>39797</v>
      </c>
      <c r="C26" s="29"/>
      <c r="D26" s="37">
        <v>3465</v>
      </c>
      <c r="E26" s="30">
        <f t="shared" si="9"/>
        <v>51871</v>
      </c>
      <c r="F26" s="30">
        <f t="shared" si="10"/>
        <v>6317597</v>
      </c>
      <c r="G26" s="31"/>
      <c r="H26" s="30">
        <v>4414</v>
      </c>
      <c r="I26" s="30">
        <f t="shared" si="11"/>
        <v>63187</v>
      </c>
      <c r="J26" s="30">
        <f t="shared" si="15"/>
        <v>7569377</v>
      </c>
      <c r="K26" s="32"/>
      <c r="L26" s="30">
        <f t="shared" si="1"/>
        <v>11316</v>
      </c>
      <c r="M26" s="33">
        <f t="shared" si="2"/>
        <v>0.21815658074839506</v>
      </c>
      <c r="N26" s="30">
        <f t="shared" si="3"/>
        <v>1251780</v>
      </c>
      <c r="O26" s="33">
        <f t="shared" si="4"/>
        <v>0.19814179346989053</v>
      </c>
      <c r="P26" s="34"/>
      <c r="Q26" s="30">
        <v>3039</v>
      </c>
      <c r="R26" s="30">
        <f t="shared" si="13"/>
        <v>62261</v>
      </c>
      <c r="S26" s="30">
        <f t="shared" si="14"/>
        <v>8882310</v>
      </c>
      <c r="U26" s="30">
        <f t="shared" si="0"/>
        <v>-926</v>
      </c>
      <c r="V26" s="33">
        <f t="shared" si="5"/>
        <v>-0.014654913194169688</v>
      </c>
      <c r="W26" s="30">
        <f t="shared" si="6"/>
        <v>1312933</v>
      </c>
      <c r="X26" s="33">
        <f t="shared" si="7"/>
        <v>0.17345324456689104</v>
      </c>
    </row>
    <row r="27" spans="2:24" ht="16.5" customHeight="1">
      <c r="B27" s="36">
        <f t="shared" si="8"/>
        <v>39798</v>
      </c>
      <c r="C27" s="29"/>
      <c r="D27" s="30">
        <v>4900</v>
      </c>
      <c r="E27" s="30">
        <f t="shared" si="9"/>
        <v>56771</v>
      </c>
      <c r="F27" s="30">
        <f t="shared" si="10"/>
        <v>6322497</v>
      </c>
      <c r="G27" s="31"/>
      <c r="H27" s="30">
        <v>6408</v>
      </c>
      <c r="I27" s="30">
        <f t="shared" si="11"/>
        <v>69595</v>
      </c>
      <c r="J27" s="30">
        <f t="shared" si="15"/>
        <v>7575785</v>
      </c>
      <c r="K27" s="32"/>
      <c r="L27" s="30">
        <f t="shared" si="1"/>
        <v>12824</v>
      </c>
      <c r="M27" s="33">
        <f t="shared" si="2"/>
        <v>0.22588997903859365</v>
      </c>
      <c r="N27" s="30">
        <f t="shared" si="3"/>
        <v>1253288</v>
      </c>
      <c r="O27" s="33">
        <f t="shared" si="4"/>
        <v>0.19822674490790584</v>
      </c>
      <c r="P27" s="34"/>
      <c r="Q27" s="30">
        <v>4431</v>
      </c>
      <c r="R27" s="30">
        <f t="shared" si="13"/>
        <v>66692</v>
      </c>
      <c r="S27" s="30">
        <f t="shared" si="14"/>
        <v>8886741</v>
      </c>
      <c r="U27" s="30">
        <f t="shared" si="0"/>
        <v>-2903</v>
      </c>
      <c r="V27" s="33">
        <f t="shared" si="5"/>
        <v>-0.04171276672174725</v>
      </c>
      <c r="W27" s="30">
        <f t="shared" si="6"/>
        <v>1310956</v>
      </c>
      <c r="X27" s="33">
        <f t="shared" si="7"/>
        <v>0.17304556557505263</v>
      </c>
    </row>
    <row r="28" spans="2:24" ht="16.5" customHeight="1">
      <c r="B28" s="36">
        <f t="shared" si="8"/>
        <v>39799</v>
      </c>
      <c r="C28" s="29"/>
      <c r="D28" s="30">
        <v>5090</v>
      </c>
      <c r="E28" s="30">
        <f t="shared" si="9"/>
        <v>61861</v>
      </c>
      <c r="F28" s="30">
        <f t="shared" si="10"/>
        <v>6327587</v>
      </c>
      <c r="G28" s="31"/>
      <c r="H28" s="30">
        <v>3075</v>
      </c>
      <c r="I28" s="30">
        <f t="shared" si="11"/>
        <v>72670</v>
      </c>
      <c r="J28" s="30">
        <f t="shared" si="15"/>
        <v>7578860</v>
      </c>
      <c r="K28" s="32"/>
      <c r="L28" s="30">
        <f t="shared" si="1"/>
        <v>10809</v>
      </c>
      <c r="M28" s="33">
        <f t="shared" si="2"/>
        <v>0.17473044406007016</v>
      </c>
      <c r="N28" s="30">
        <f t="shared" si="3"/>
        <v>1251273</v>
      </c>
      <c r="O28" s="33">
        <f t="shared" si="4"/>
        <v>0.19774884169905527</v>
      </c>
      <c r="P28" s="34"/>
      <c r="Q28" s="30">
        <v>2035</v>
      </c>
      <c r="R28" s="30">
        <f t="shared" si="13"/>
        <v>68727</v>
      </c>
      <c r="S28" s="30">
        <f t="shared" si="14"/>
        <v>8888776</v>
      </c>
      <c r="U28" s="30">
        <f aca="true" t="shared" si="16" ref="U28:U42">IF(R28="","",R28-I28)</f>
        <v>-3943</v>
      </c>
      <c r="V28" s="33">
        <f t="shared" si="5"/>
        <v>-0.05425897894591991</v>
      </c>
      <c r="W28" s="30">
        <f t="shared" si="6"/>
        <v>1309916</v>
      </c>
      <c r="X28" s="33">
        <f t="shared" si="7"/>
        <v>0.17283813132845838</v>
      </c>
    </row>
    <row r="29" spans="2:24" ht="16.5" customHeight="1">
      <c r="B29" s="36">
        <f t="shared" si="8"/>
        <v>39800</v>
      </c>
      <c r="C29" s="29"/>
      <c r="D29" s="30">
        <v>2801</v>
      </c>
      <c r="E29" s="30">
        <f t="shared" si="9"/>
        <v>64662</v>
      </c>
      <c r="F29" s="30">
        <f t="shared" si="10"/>
        <v>6330388</v>
      </c>
      <c r="G29" s="31"/>
      <c r="H29" s="30">
        <v>5080</v>
      </c>
      <c r="I29" s="30">
        <f t="shared" si="11"/>
        <v>77750</v>
      </c>
      <c r="J29" s="30">
        <f t="shared" si="15"/>
        <v>7583940</v>
      </c>
      <c r="K29" s="32"/>
      <c r="L29" s="30">
        <f t="shared" si="1"/>
        <v>13088</v>
      </c>
      <c r="M29" s="33">
        <f t="shared" si="2"/>
        <v>0.2024063592217995</v>
      </c>
      <c r="N29" s="30">
        <f t="shared" si="3"/>
        <v>1253552</v>
      </c>
      <c r="O29" s="33">
        <f t="shared" si="4"/>
        <v>0.19802135350945313</v>
      </c>
      <c r="P29" s="34"/>
      <c r="Q29" s="30">
        <v>2472</v>
      </c>
      <c r="R29" s="30">
        <f t="shared" si="13"/>
        <v>71199</v>
      </c>
      <c r="S29" s="30">
        <f t="shared" si="14"/>
        <v>8891248</v>
      </c>
      <c r="U29" s="30">
        <f t="shared" si="16"/>
        <v>-6551</v>
      </c>
      <c r="V29" s="33">
        <f t="shared" si="5"/>
        <v>-0.0842572347266881</v>
      </c>
      <c r="W29" s="30">
        <f t="shared" si="6"/>
        <v>1307308</v>
      </c>
      <c r="X29" s="33">
        <f t="shared" si="7"/>
        <v>0.17237847345838705</v>
      </c>
    </row>
    <row r="30" spans="2:24" ht="16.5" customHeight="1">
      <c r="B30" s="36">
        <f t="shared" si="8"/>
        <v>39801</v>
      </c>
      <c r="C30" s="29"/>
      <c r="D30" s="30">
        <v>4229</v>
      </c>
      <c r="E30" s="30">
        <f t="shared" si="9"/>
        <v>68891</v>
      </c>
      <c r="F30" s="30">
        <f t="shared" si="10"/>
        <v>6334617</v>
      </c>
      <c r="G30" s="31"/>
      <c r="H30" s="30">
        <v>5174</v>
      </c>
      <c r="I30" s="30">
        <f t="shared" si="11"/>
        <v>82924</v>
      </c>
      <c r="J30" s="30">
        <f t="shared" si="15"/>
        <v>7589114</v>
      </c>
      <c r="K30" s="32"/>
      <c r="L30" s="30">
        <f t="shared" si="1"/>
        <v>14033</v>
      </c>
      <c r="M30" s="33">
        <f t="shared" si="2"/>
        <v>0.20369859633333817</v>
      </c>
      <c r="N30" s="30">
        <f t="shared" si="3"/>
        <v>1254497</v>
      </c>
      <c r="O30" s="33">
        <f t="shared" si="4"/>
        <v>0.19803833444074045</v>
      </c>
      <c r="P30" s="34"/>
      <c r="Q30" s="30">
        <v>4791</v>
      </c>
      <c r="R30" s="30">
        <f t="shared" si="13"/>
        <v>75990</v>
      </c>
      <c r="S30" s="30">
        <f t="shared" si="14"/>
        <v>8896039</v>
      </c>
      <c r="U30" s="30">
        <f t="shared" si="16"/>
        <v>-6934</v>
      </c>
      <c r="V30" s="33">
        <f t="shared" si="5"/>
        <v>-0.08361873522743717</v>
      </c>
      <c r="W30" s="30">
        <f t="shared" si="6"/>
        <v>1306925</v>
      </c>
      <c r="X30" s="33">
        <f t="shared" si="7"/>
        <v>0.17221048464945973</v>
      </c>
    </row>
    <row r="31" spans="2:24" ht="16.5" customHeight="1">
      <c r="B31" s="36">
        <f t="shared" si="8"/>
        <v>39802</v>
      </c>
      <c r="C31" s="29"/>
      <c r="D31" s="30">
        <v>3419</v>
      </c>
      <c r="E31" s="30">
        <f t="shared" si="9"/>
        <v>72310</v>
      </c>
      <c r="F31" s="30">
        <f t="shared" si="10"/>
        <v>6338036</v>
      </c>
      <c r="G31" s="31"/>
      <c r="H31" s="30">
        <v>4406</v>
      </c>
      <c r="I31" s="30">
        <f t="shared" si="11"/>
        <v>87330</v>
      </c>
      <c r="J31" s="30">
        <f t="shared" si="15"/>
        <v>7593520</v>
      </c>
      <c r="K31" s="32"/>
      <c r="L31" s="30">
        <f t="shared" si="1"/>
        <v>15020</v>
      </c>
      <c r="M31" s="33">
        <f t="shared" si="2"/>
        <v>0.20771677499654267</v>
      </c>
      <c r="N31" s="30">
        <f t="shared" si="3"/>
        <v>1255484</v>
      </c>
      <c r="O31" s="33">
        <f t="shared" si="4"/>
        <v>0.19808723080777704</v>
      </c>
      <c r="P31" s="34"/>
      <c r="Q31" s="30">
        <v>7700</v>
      </c>
      <c r="R31" s="30">
        <f t="shared" si="13"/>
        <v>83690</v>
      </c>
      <c r="S31" s="30">
        <f t="shared" si="14"/>
        <v>8903739</v>
      </c>
      <c r="U31" s="30">
        <f t="shared" si="16"/>
        <v>-3640</v>
      </c>
      <c r="V31" s="33">
        <f t="shared" si="5"/>
        <v>-0.041680980190083594</v>
      </c>
      <c r="W31" s="30">
        <f t="shared" si="6"/>
        <v>1310219</v>
      </c>
      <c r="X31" s="33">
        <f t="shared" si="7"/>
        <v>0.17254435360675946</v>
      </c>
    </row>
    <row r="32" spans="2:24" ht="16.5" customHeight="1">
      <c r="B32" s="36">
        <f t="shared" si="8"/>
        <v>39803</v>
      </c>
      <c r="C32" s="29"/>
      <c r="D32" s="30">
        <v>4454</v>
      </c>
      <c r="E32" s="30">
        <f t="shared" si="9"/>
        <v>76764</v>
      </c>
      <c r="F32" s="30">
        <f t="shared" si="10"/>
        <v>6342490</v>
      </c>
      <c r="G32" s="31"/>
      <c r="H32" s="30">
        <v>6822</v>
      </c>
      <c r="I32" s="30">
        <f t="shared" si="11"/>
        <v>94152</v>
      </c>
      <c r="J32" s="30">
        <f t="shared" si="15"/>
        <v>7600342</v>
      </c>
      <c r="K32" s="32"/>
      <c r="L32" s="30">
        <f t="shared" si="1"/>
        <v>17388</v>
      </c>
      <c r="M32" s="33">
        <f t="shared" si="2"/>
        <v>0.2265124277004846</v>
      </c>
      <c r="N32" s="30">
        <f t="shared" si="3"/>
        <v>1257852</v>
      </c>
      <c r="O32" s="33">
        <f t="shared" si="4"/>
        <v>0.19832147941896636</v>
      </c>
      <c r="P32" s="34"/>
      <c r="Q32" s="30">
        <v>10323</v>
      </c>
      <c r="R32" s="30">
        <f t="shared" si="13"/>
        <v>94013</v>
      </c>
      <c r="S32" s="30">
        <f t="shared" si="14"/>
        <v>8914062</v>
      </c>
      <c r="U32" s="30">
        <f t="shared" si="16"/>
        <v>-139</v>
      </c>
      <c r="V32" s="33">
        <f t="shared" si="5"/>
        <v>-0.001476336137309882</v>
      </c>
      <c r="W32" s="30">
        <f t="shared" si="6"/>
        <v>1313720</v>
      </c>
      <c r="X32" s="33">
        <f t="shared" si="7"/>
        <v>0.17285011648160042</v>
      </c>
    </row>
    <row r="33" spans="2:24" ht="16.5" customHeight="1">
      <c r="B33" s="36">
        <f t="shared" si="8"/>
        <v>39804</v>
      </c>
      <c r="C33" s="29"/>
      <c r="D33" s="30">
        <v>5332</v>
      </c>
      <c r="E33" s="30">
        <f t="shared" si="9"/>
        <v>82096</v>
      </c>
      <c r="F33" s="30">
        <f t="shared" si="10"/>
        <v>6347822</v>
      </c>
      <c r="G33" s="31"/>
      <c r="H33" s="30">
        <v>8012</v>
      </c>
      <c r="I33" s="30">
        <f t="shared" si="11"/>
        <v>102164</v>
      </c>
      <c r="J33" s="30">
        <f t="shared" si="15"/>
        <v>7608354</v>
      </c>
      <c r="K33" s="32"/>
      <c r="L33" s="30">
        <f t="shared" si="1"/>
        <v>20068</v>
      </c>
      <c r="M33" s="33">
        <f t="shared" si="2"/>
        <v>0.24444552718768273</v>
      </c>
      <c r="N33" s="30">
        <f t="shared" si="3"/>
        <v>1260532</v>
      </c>
      <c r="O33" s="33">
        <f t="shared" si="4"/>
        <v>0.19857708675511065</v>
      </c>
      <c r="P33" s="34"/>
      <c r="Q33" s="30">
        <v>4752</v>
      </c>
      <c r="R33" s="30">
        <f t="shared" si="13"/>
        <v>98765</v>
      </c>
      <c r="S33" s="30">
        <f t="shared" si="14"/>
        <v>8918814</v>
      </c>
      <c r="U33" s="30">
        <f t="shared" si="16"/>
        <v>-3399</v>
      </c>
      <c r="V33" s="33">
        <f t="shared" si="5"/>
        <v>-0.03327003641204338</v>
      </c>
      <c r="W33" s="30">
        <f t="shared" si="6"/>
        <v>1310460</v>
      </c>
      <c r="X33" s="33">
        <f t="shared" si="7"/>
        <v>0.17223961976532637</v>
      </c>
    </row>
    <row r="34" spans="2:24" ht="16.5" customHeight="1">
      <c r="B34" s="36">
        <f t="shared" si="8"/>
        <v>39805</v>
      </c>
      <c r="C34" s="29"/>
      <c r="D34" s="30">
        <v>7875</v>
      </c>
      <c r="E34" s="30">
        <f t="shared" si="9"/>
        <v>89971</v>
      </c>
      <c r="F34" s="30">
        <f t="shared" si="10"/>
        <v>6355697</v>
      </c>
      <c r="G34" s="31"/>
      <c r="H34" s="30">
        <v>9158</v>
      </c>
      <c r="I34" s="30">
        <f t="shared" si="11"/>
        <v>111322</v>
      </c>
      <c r="J34" s="30">
        <f t="shared" si="15"/>
        <v>7617512</v>
      </c>
      <c r="K34" s="32"/>
      <c r="L34" s="30">
        <f t="shared" si="1"/>
        <v>21351</v>
      </c>
      <c r="M34" s="33">
        <f t="shared" si="2"/>
        <v>0.23730979982438785</v>
      </c>
      <c r="N34" s="30">
        <f t="shared" si="3"/>
        <v>1261815</v>
      </c>
      <c r="O34" s="33">
        <f t="shared" si="4"/>
        <v>0.1985329067763929</v>
      </c>
      <c r="P34" s="34"/>
      <c r="Q34" s="30">
        <v>4791</v>
      </c>
      <c r="R34" s="30">
        <f t="shared" si="13"/>
        <v>103556</v>
      </c>
      <c r="S34" s="30">
        <f t="shared" si="14"/>
        <v>8923605</v>
      </c>
      <c r="U34" s="30">
        <f t="shared" si="16"/>
        <v>-7766</v>
      </c>
      <c r="V34" s="33">
        <f t="shared" si="5"/>
        <v>-0.06976159249743986</v>
      </c>
      <c r="W34" s="30">
        <f t="shared" si="6"/>
        <v>1306093</v>
      </c>
      <c r="X34" s="33">
        <f t="shared" si="7"/>
        <v>0.17145926386463192</v>
      </c>
    </row>
    <row r="35" spans="2:24" ht="16.5" customHeight="1">
      <c r="B35" s="36">
        <f t="shared" si="8"/>
        <v>39806</v>
      </c>
      <c r="C35" s="29"/>
      <c r="D35" s="30">
        <v>7814</v>
      </c>
      <c r="E35" s="30">
        <f t="shared" si="9"/>
        <v>97785</v>
      </c>
      <c r="F35" s="30">
        <f t="shared" si="10"/>
        <v>6363511</v>
      </c>
      <c r="G35" s="31"/>
      <c r="H35" s="30">
        <v>5373</v>
      </c>
      <c r="I35" s="30">
        <f t="shared" si="11"/>
        <v>116695</v>
      </c>
      <c r="J35" s="30">
        <f t="shared" si="15"/>
        <v>7622885</v>
      </c>
      <c r="K35" s="32"/>
      <c r="L35" s="30">
        <f t="shared" si="1"/>
        <v>18910</v>
      </c>
      <c r="M35" s="33">
        <f t="shared" si="2"/>
        <v>0.19338344326839496</v>
      </c>
      <c r="N35" s="30">
        <f t="shared" si="3"/>
        <v>1259374</v>
      </c>
      <c r="O35" s="33">
        <f t="shared" si="4"/>
        <v>0.19790552731031658</v>
      </c>
      <c r="P35" s="34"/>
      <c r="Q35" s="30">
        <v>4112</v>
      </c>
      <c r="R35" s="30">
        <f t="shared" si="13"/>
        <v>107668</v>
      </c>
      <c r="S35" s="30">
        <f t="shared" si="14"/>
        <v>8927717</v>
      </c>
      <c r="U35" s="30">
        <f t="shared" si="16"/>
        <v>-9027</v>
      </c>
      <c r="V35" s="33">
        <f t="shared" si="5"/>
        <v>-0.07735549937872231</v>
      </c>
      <c r="W35" s="30">
        <f t="shared" si="6"/>
        <v>1304832</v>
      </c>
      <c r="X35" s="33">
        <f t="shared" si="7"/>
        <v>0.1711729876549364</v>
      </c>
    </row>
    <row r="36" spans="2:24" ht="16.5" customHeight="1">
      <c r="B36" s="36">
        <f t="shared" si="8"/>
        <v>39807</v>
      </c>
      <c r="C36" s="29"/>
      <c r="D36" s="30">
        <v>4402</v>
      </c>
      <c r="E36" s="30">
        <f t="shared" si="9"/>
        <v>102187</v>
      </c>
      <c r="F36" s="30">
        <f t="shared" si="10"/>
        <v>6367913</v>
      </c>
      <c r="G36" s="31"/>
      <c r="H36" s="30">
        <v>5491</v>
      </c>
      <c r="I36" s="30">
        <f t="shared" si="11"/>
        <v>122186</v>
      </c>
      <c r="J36" s="30">
        <f t="shared" si="15"/>
        <v>7628376</v>
      </c>
      <c r="K36" s="32"/>
      <c r="L36" s="30">
        <f t="shared" si="1"/>
        <v>19999</v>
      </c>
      <c r="M36" s="33">
        <f t="shared" si="2"/>
        <v>0.19570982610312465</v>
      </c>
      <c r="N36" s="30">
        <f t="shared" si="3"/>
        <v>1260463</v>
      </c>
      <c r="O36" s="33">
        <f t="shared" si="4"/>
        <v>0.19793973315904284</v>
      </c>
      <c r="P36" s="34"/>
      <c r="Q36" s="30">
        <v>4532</v>
      </c>
      <c r="R36" s="30">
        <f t="shared" si="13"/>
        <v>112200</v>
      </c>
      <c r="S36" s="30">
        <f t="shared" si="14"/>
        <v>8932249</v>
      </c>
      <c r="U36" s="30">
        <f t="shared" si="16"/>
        <v>-9986</v>
      </c>
      <c r="V36" s="33">
        <f t="shared" si="5"/>
        <v>-0.08172785752868578</v>
      </c>
      <c r="W36" s="30">
        <f t="shared" si="6"/>
        <v>1303873</v>
      </c>
      <c r="X36" s="33">
        <f t="shared" si="7"/>
        <v>0.17092406037667782</v>
      </c>
    </row>
    <row r="37" spans="2:24" ht="16.5" customHeight="1">
      <c r="B37" s="36">
        <f t="shared" si="8"/>
        <v>39808</v>
      </c>
      <c r="C37" s="29"/>
      <c r="D37" s="30">
        <v>5470</v>
      </c>
      <c r="E37" s="30">
        <f t="shared" si="9"/>
        <v>107657</v>
      </c>
      <c r="F37" s="30">
        <f t="shared" si="10"/>
        <v>6373383</v>
      </c>
      <c r="G37" s="31"/>
      <c r="H37" s="30">
        <v>4811</v>
      </c>
      <c r="I37" s="30">
        <f t="shared" si="11"/>
        <v>126997</v>
      </c>
      <c r="J37" s="30">
        <f t="shared" si="15"/>
        <v>7633187</v>
      </c>
      <c r="K37" s="32"/>
      <c r="L37" s="30">
        <f t="shared" si="1"/>
        <v>19340</v>
      </c>
      <c r="M37" s="33">
        <f t="shared" si="2"/>
        <v>0.1796446120549523</v>
      </c>
      <c r="N37" s="30">
        <f t="shared" si="3"/>
        <v>1259804</v>
      </c>
      <c r="O37" s="33">
        <f t="shared" si="4"/>
        <v>0.19766645123947518</v>
      </c>
      <c r="P37" s="34"/>
      <c r="Q37" s="30">
        <v>4080</v>
      </c>
      <c r="R37" s="30">
        <f t="shared" si="13"/>
        <v>116280</v>
      </c>
      <c r="S37" s="30">
        <f t="shared" si="14"/>
        <v>8936329</v>
      </c>
      <c r="U37" s="30">
        <f t="shared" si="16"/>
        <v>-10717</v>
      </c>
      <c r="V37" s="33">
        <f t="shared" si="5"/>
        <v>-0.08438782018472878</v>
      </c>
      <c r="W37" s="30">
        <f t="shared" si="6"/>
        <v>1303142</v>
      </c>
      <c r="X37" s="33">
        <f t="shared" si="7"/>
        <v>0.17072056534184216</v>
      </c>
    </row>
    <row r="38" spans="2:24" ht="16.5" customHeight="1">
      <c r="B38" s="36">
        <f t="shared" si="8"/>
        <v>39809</v>
      </c>
      <c r="C38" s="29"/>
      <c r="D38" s="30">
        <v>3942</v>
      </c>
      <c r="E38" s="30">
        <f t="shared" si="9"/>
        <v>111599</v>
      </c>
      <c r="F38" s="30">
        <f t="shared" si="10"/>
        <v>6377325</v>
      </c>
      <c r="G38" s="31"/>
      <c r="H38" s="30">
        <v>5183</v>
      </c>
      <c r="I38" s="30">
        <f t="shared" si="11"/>
        <v>132180</v>
      </c>
      <c r="J38" s="30">
        <f t="shared" si="15"/>
        <v>7638370</v>
      </c>
      <c r="K38" s="32"/>
      <c r="L38" s="30">
        <f t="shared" si="1"/>
        <v>20581</v>
      </c>
      <c r="M38" s="33">
        <f t="shared" si="2"/>
        <v>0.18441921522594287</v>
      </c>
      <c r="N38" s="30">
        <f t="shared" si="3"/>
        <v>1261045</v>
      </c>
      <c r="O38" s="33">
        <f t="shared" si="4"/>
        <v>0.19773886386533537</v>
      </c>
      <c r="P38" s="34"/>
      <c r="Q38" s="30">
        <v>6333</v>
      </c>
      <c r="R38" s="30">
        <f t="shared" si="13"/>
        <v>122613</v>
      </c>
      <c r="S38" s="30">
        <f t="shared" si="14"/>
        <v>8942662</v>
      </c>
      <c r="U38" s="30">
        <f t="shared" si="16"/>
        <v>-9567</v>
      </c>
      <c r="V38" s="33">
        <f t="shared" si="5"/>
        <v>-0.07237857467090332</v>
      </c>
      <c r="W38" s="30">
        <f t="shared" si="6"/>
        <v>1304292</v>
      </c>
      <c r="X38" s="33">
        <f t="shared" si="7"/>
        <v>0.1707552789404022</v>
      </c>
    </row>
    <row r="39" spans="2:24" ht="16.5" customHeight="1">
      <c r="B39" s="36">
        <f t="shared" si="8"/>
        <v>39810</v>
      </c>
      <c r="C39" s="29"/>
      <c r="D39" s="30">
        <v>5203</v>
      </c>
      <c r="E39" s="30">
        <f t="shared" si="9"/>
        <v>116802</v>
      </c>
      <c r="F39" s="30">
        <f t="shared" si="10"/>
        <v>6382528</v>
      </c>
      <c r="G39" s="31"/>
      <c r="H39" s="30">
        <v>7892</v>
      </c>
      <c r="I39" s="30">
        <f t="shared" si="11"/>
        <v>140072</v>
      </c>
      <c r="J39" s="30">
        <f t="shared" si="15"/>
        <v>7646262</v>
      </c>
      <c r="K39" s="32"/>
      <c r="L39" s="30">
        <f t="shared" si="1"/>
        <v>23270</v>
      </c>
      <c r="M39" s="33">
        <f t="shared" si="2"/>
        <v>0.19922604064998886</v>
      </c>
      <c r="N39" s="30">
        <f t="shared" si="3"/>
        <v>1263734</v>
      </c>
      <c r="O39" s="33">
        <f t="shared" si="4"/>
        <v>0.19799897470093356</v>
      </c>
      <c r="P39" s="34"/>
      <c r="Q39" s="30">
        <v>7204</v>
      </c>
      <c r="R39" s="30">
        <f t="shared" si="13"/>
        <v>129817</v>
      </c>
      <c r="S39" s="30">
        <f t="shared" si="14"/>
        <v>8949866</v>
      </c>
      <c r="U39" s="30">
        <f t="shared" si="16"/>
        <v>-10255</v>
      </c>
      <c r="V39" s="33">
        <f t="shared" si="5"/>
        <v>-0.07321234793534753</v>
      </c>
      <c r="W39" s="30">
        <f t="shared" si="6"/>
        <v>1303604</v>
      </c>
      <c r="X39" s="33">
        <f t="shared" si="7"/>
        <v>0.17048905726745958</v>
      </c>
    </row>
    <row r="40" spans="2:24" ht="16.5" customHeight="1">
      <c r="B40" s="36">
        <f t="shared" si="8"/>
        <v>39811</v>
      </c>
      <c r="C40" s="29"/>
      <c r="D40" s="30">
        <v>6785</v>
      </c>
      <c r="E40" s="30">
        <f t="shared" si="9"/>
        <v>123587</v>
      </c>
      <c r="F40" s="30">
        <f t="shared" si="10"/>
        <v>6389313</v>
      </c>
      <c r="G40" s="31"/>
      <c r="H40" s="30">
        <v>10646</v>
      </c>
      <c r="I40" s="30">
        <f t="shared" si="11"/>
        <v>150718</v>
      </c>
      <c r="J40" s="30">
        <f t="shared" si="15"/>
        <v>7656908</v>
      </c>
      <c r="K40" s="32"/>
      <c r="L40" s="30">
        <f t="shared" si="1"/>
        <v>27131</v>
      </c>
      <c r="M40" s="33">
        <f t="shared" si="2"/>
        <v>0.21952956217077849</v>
      </c>
      <c r="N40" s="30">
        <f t="shared" si="3"/>
        <v>1267595</v>
      </c>
      <c r="O40" s="33">
        <f t="shared" si="4"/>
        <v>0.19839300406788649</v>
      </c>
      <c r="P40" s="34"/>
      <c r="Q40" s="30">
        <v>4598</v>
      </c>
      <c r="R40" s="30">
        <f t="shared" si="13"/>
        <v>134415</v>
      </c>
      <c r="S40" s="30">
        <f t="shared" si="14"/>
        <v>8954464</v>
      </c>
      <c r="U40" s="30">
        <f t="shared" si="16"/>
        <v>-16303</v>
      </c>
      <c r="V40" s="33">
        <f t="shared" si="5"/>
        <v>-0.10816889820724797</v>
      </c>
      <c r="W40" s="30">
        <f t="shared" si="6"/>
        <v>1297556</v>
      </c>
      <c r="X40" s="33">
        <f t="shared" si="7"/>
        <v>0.16946213798050075</v>
      </c>
    </row>
    <row r="41" spans="2:24" ht="16.5" customHeight="1">
      <c r="B41" s="36">
        <f t="shared" si="8"/>
        <v>39812</v>
      </c>
      <c r="C41" s="29"/>
      <c r="D41" s="30">
        <v>6758</v>
      </c>
      <c r="E41" s="30">
        <f t="shared" si="9"/>
        <v>130345</v>
      </c>
      <c r="F41" s="30">
        <f t="shared" si="10"/>
        <v>6396071</v>
      </c>
      <c r="G41" s="31"/>
      <c r="H41" s="30">
        <v>8672</v>
      </c>
      <c r="I41" s="30">
        <f t="shared" si="11"/>
        <v>159390</v>
      </c>
      <c r="J41" s="30">
        <f t="shared" si="15"/>
        <v>7665580</v>
      </c>
      <c r="K41" s="32"/>
      <c r="L41" s="30">
        <f t="shared" si="1"/>
        <v>29045</v>
      </c>
      <c r="M41" s="33">
        <f t="shared" si="2"/>
        <v>0.2228317158310637</v>
      </c>
      <c r="N41" s="30">
        <f t="shared" si="3"/>
        <v>1269509</v>
      </c>
      <c r="O41" s="33">
        <f t="shared" si="4"/>
        <v>0.19848263097767363</v>
      </c>
      <c r="P41" s="34"/>
      <c r="Q41" s="30">
        <v>7348</v>
      </c>
      <c r="R41" s="30">
        <f t="shared" si="13"/>
        <v>141763</v>
      </c>
      <c r="S41" s="30">
        <f t="shared" si="14"/>
        <v>8961812</v>
      </c>
      <c r="U41" s="30">
        <f t="shared" si="16"/>
        <v>-17627</v>
      </c>
      <c r="V41" s="33">
        <f t="shared" si="5"/>
        <v>-0.11059037580776711</v>
      </c>
      <c r="W41" s="30">
        <f t="shared" si="6"/>
        <v>1296232</v>
      </c>
      <c r="X41" s="33">
        <f t="shared" si="7"/>
        <v>0.16909770689236822</v>
      </c>
    </row>
    <row r="42" spans="2:24" ht="18" customHeight="1">
      <c r="B42" s="36">
        <f t="shared" si="8"/>
        <v>39813</v>
      </c>
      <c r="C42" s="29"/>
      <c r="D42" s="30">
        <v>7332</v>
      </c>
      <c r="E42" s="35">
        <f t="shared" si="9"/>
        <v>137677</v>
      </c>
      <c r="F42" s="35">
        <f t="shared" si="10"/>
        <v>6403403</v>
      </c>
      <c r="G42" s="31"/>
      <c r="H42" s="30">
        <v>4001</v>
      </c>
      <c r="I42" s="35">
        <f t="shared" si="11"/>
        <v>163391</v>
      </c>
      <c r="J42" s="35">
        <f t="shared" si="15"/>
        <v>7669581</v>
      </c>
      <c r="K42" s="32"/>
      <c r="L42" s="30">
        <f t="shared" si="1"/>
        <v>25714</v>
      </c>
      <c r="M42" s="33">
        <f t="shared" si="2"/>
        <v>0.18677048453990136</v>
      </c>
      <c r="N42" s="30">
        <f t="shared" si="3"/>
        <v>1266178</v>
      </c>
      <c r="O42" s="33">
        <f t="shared" si="4"/>
        <v>0.1977351730009809</v>
      </c>
      <c r="P42" s="34"/>
      <c r="Q42" s="30">
        <v>2431</v>
      </c>
      <c r="R42" s="30">
        <f t="shared" si="13"/>
        <v>144194</v>
      </c>
      <c r="S42" s="30">
        <f t="shared" si="14"/>
        <v>8964243</v>
      </c>
      <c r="U42" s="30">
        <f t="shared" si="16"/>
        <v>-19197</v>
      </c>
      <c r="V42" s="33">
        <f t="shared" si="5"/>
        <v>-0.11749117148435348</v>
      </c>
      <c r="W42" s="30">
        <f t="shared" si="6"/>
        <v>1294662</v>
      </c>
      <c r="X42" s="33">
        <f t="shared" si="7"/>
        <v>0.1688047886840233</v>
      </c>
    </row>
    <row r="43" spans="2:24" ht="5.25" customHeight="1">
      <c r="B43" s="29"/>
      <c r="C43" s="29"/>
      <c r="D43" s="31"/>
      <c r="E43" s="31"/>
      <c r="F43" s="31"/>
      <c r="G43" s="31"/>
      <c r="H43" s="31"/>
      <c r="I43" s="31"/>
      <c r="J43" s="31"/>
      <c r="K43" s="32"/>
      <c r="L43" s="31"/>
      <c r="M43" s="34"/>
      <c r="N43" s="34"/>
      <c r="O43" s="34"/>
      <c r="P43" s="34"/>
      <c r="Q43" s="31"/>
      <c r="R43" s="31"/>
      <c r="S43" s="31"/>
      <c r="U43" s="31"/>
      <c r="V43" s="34"/>
      <c r="W43" s="34"/>
      <c r="X43" s="34"/>
    </row>
    <row r="44" spans="2:24" s="38" customFormat="1" ht="27.75" customHeight="1">
      <c r="B44" s="41" t="s">
        <v>12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</sheetData>
  <mergeCells count="19">
    <mergeCell ref="D7:F7"/>
    <mergeCell ref="Q7:S7"/>
    <mergeCell ref="B3:X3"/>
    <mergeCell ref="L5:O10"/>
    <mergeCell ref="B5:B11"/>
    <mergeCell ref="Q9:S9"/>
    <mergeCell ref="Q6:S6"/>
    <mergeCell ref="D6:F6"/>
    <mergeCell ref="U5:X10"/>
    <mergeCell ref="B44:X44"/>
    <mergeCell ref="B2:X2"/>
    <mergeCell ref="H6:J6"/>
    <mergeCell ref="H7:J7"/>
    <mergeCell ref="U11:V11"/>
    <mergeCell ref="W11:X11"/>
    <mergeCell ref="L11:M11"/>
    <mergeCell ref="N11:O11"/>
    <mergeCell ref="H9:J9"/>
    <mergeCell ref="D9:F9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2008-12-24T15:01:12Z</cp:lastPrinted>
  <dcterms:created xsi:type="dcterms:W3CDTF">2003-10-20T07:27:17Z</dcterms:created>
  <dcterms:modified xsi:type="dcterms:W3CDTF">2009-01-02T07:00:26Z</dcterms:modified>
  <cp:category/>
  <cp:version/>
  <cp:contentType/>
  <cp:contentStatus/>
</cp:coreProperties>
</file>