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kim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<sst xmlns="http://schemas.openxmlformats.org/spreadsheetml/2006/main" count="25" uniqueCount="13">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</sst>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4"/>
  <sheetViews>
    <sheetView showGridLines="0" tabSelected="1" view="pageBreakPreview" zoomScale="75" zoomScaleNormal="75" zoomScaleSheetLayoutView="75" workbookViewId="0" topLeftCell="C14">
      <selection activeCell="R42" sqref="R42:S42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8.75390625" style="2" bestFit="1" customWidth="1"/>
    <col min="14" max="14" width="10.375" style="2" bestFit="1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8.875" style="2" bestFit="1" customWidth="1"/>
    <col min="23" max="23" width="10.375" style="2" customWidth="1"/>
    <col min="24" max="24" width="8.875" style="2" bestFit="1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59" t="s">
        <v>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4" s="6" customFormat="1" ht="22.5" customHeight="1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ht="11.25" customHeight="1"/>
    <row r="5" spans="2:24" ht="6" customHeight="1">
      <c r="B5" s="51" t="s">
        <v>0</v>
      </c>
      <c r="C5" s="7"/>
      <c r="D5" s="8"/>
      <c r="E5" s="9"/>
      <c r="F5" s="10"/>
      <c r="H5" s="8"/>
      <c r="I5" s="9"/>
      <c r="J5" s="10"/>
      <c r="L5" s="42" t="s">
        <v>7</v>
      </c>
      <c r="M5" s="43"/>
      <c r="N5" s="43"/>
      <c r="O5" s="44"/>
      <c r="P5" s="11"/>
      <c r="Q5" s="8"/>
      <c r="R5" s="9"/>
      <c r="S5" s="10"/>
      <c r="U5" s="42" t="s">
        <v>10</v>
      </c>
      <c r="V5" s="43"/>
      <c r="W5" s="43"/>
      <c r="X5" s="44"/>
    </row>
    <row r="6" spans="2:24" s="13" customFormat="1" ht="18" customHeight="1">
      <c r="B6" s="51"/>
      <c r="C6" s="7"/>
      <c r="D6" s="55" t="s">
        <v>5</v>
      </c>
      <c r="E6" s="56"/>
      <c r="F6" s="57"/>
      <c r="G6" s="12"/>
      <c r="H6" s="55" t="s">
        <v>6</v>
      </c>
      <c r="I6" s="56"/>
      <c r="J6" s="57"/>
      <c r="K6" s="12"/>
      <c r="L6" s="45"/>
      <c r="M6" s="46"/>
      <c r="N6" s="46"/>
      <c r="O6" s="47"/>
      <c r="P6" s="11"/>
      <c r="Q6" s="55" t="s">
        <v>9</v>
      </c>
      <c r="R6" s="56"/>
      <c r="S6" s="57"/>
      <c r="U6" s="45"/>
      <c r="V6" s="46"/>
      <c r="W6" s="46"/>
      <c r="X6" s="47"/>
    </row>
    <row r="7" spans="2:24" s="13" customFormat="1" ht="16.5" customHeight="1">
      <c r="B7" s="51"/>
      <c r="C7" s="7"/>
      <c r="D7" s="38" t="s">
        <v>3</v>
      </c>
      <c r="E7" s="39"/>
      <c r="F7" s="40"/>
      <c r="G7" s="17"/>
      <c r="H7" s="38" t="s">
        <v>3</v>
      </c>
      <c r="I7" s="39"/>
      <c r="J7" s="40"/>
      <c r="K7" s="17"/>
      <c r="L7" s="45"/>
      <c r="M7" s="46"/>
      <c r="N7" s="46"/>
      <c r="O7" s="47"/>
      <c r="P7" s="11"/>
      <c r="Q7" s="38" t="s">
        <v>3</v>
      </c>
      <c r="R7" s="39"/>
      <c r="S7" s="40"/>
      <c r="U7" s="45"/>
      <c r="V7" s="46"/>
      <c r="W7" s="46"/>
      <c r="X7" s="47"/>
    </row>
    <row r="8" spans="2:24" s="13" customFormat="1" ht="9" customHeight="1">
      <c r="B8" s="51"/>
      <c r="C8" s="7"/>
      <c r="D8" s="14"/>
      <c r="E8" s="15"/>
      <c r="F8" s="16"/>
      <c r="G8" s="17"/>
      <c r="H8" s="14"/>
      <c r="I8" s="15"/>
      <c r="J8" s="16"/>
      <c r="K8" s="17"/>
      <c r="L8" s="45"/>
      <c r="M8" s="46"/>
      <c r="N8" s="46"/>
      <c r="O8" s="47"/>
      <c r="P8" s="11"/>
      <c r="Q8" s="18"/>
      <c r="R8" s="19"/>
      <c r="S8" s="20"/>
      <c r="U8" s="45"/>
      <c r="V8" s="46"/>
      <c r="W8" s="46"/>
      <c r="X8" s="47"/>
    </row>
    <row r="9" spans="2:24" s="13" customFormat="1" ht="20.25" customHeight="1">
      <c r="B9" s="51"/>
      <c r="C9" s="7"/>
      <c r="D9" s="62">
        <v>5532660</v>
      </c>
      <c r="E9" s="63"/>
      <c r="F9" s="64"/>
      <c r="G9" s="21"/>
      <c r="H9" s="62">
        <v>6567377</v>
      </c>
      <c r="I9" s="63"/>
      <c r="J9" s="64"/>
      <c r="K9" s="21"/>
      <c r="L9" s="45"/>
      <c r="M9" s="46"/>
      <c r="N9" s="46"/>
      <c r="O9" s="47"/>
      <c r="P9" s="11"/>
      <c r="Q9" s="52">
        <v>7771637</v>
      </c>
      <c r="R9" s="53"/>
      <c r="S9" s="54"/>
      <c r="U9" s="45"/>
      <c r="V9" s="46"/>
      <c r="W9" s="46"/>
      <c r="X9" s="47"/>
    </row>
    <row r="10" spans="2:24" ht="4.5" customHeight="1">
      <c r="B10" s="51"/>
      <c r="C10" s="7"/>
      <c r="D10" s="22"/>
      <c r="E10" s="23"/>
      <c r="F10" s="23"/>
      <c r="H10" s="23"/>
      <c r="I10" s="23"/>
      <c r="J10" s="24"/>
      <c r="L10" s="48"/>
      <c r="M10" s="49"/>
      <c r="N10" s="49"/>
      <c r="O10" s="50"/>
      <c r="P10" s="11"/>
      <c r="Q10" s="22"/>
      <c r="R10" s="23"/>
      <c r="S10" s="24"/>
      <c r="U10" s="48"/>
      <c r="V10" s="49"/>
      <c r="W10" s="49"/>
      <c r="X10" s="50"/>
    </row>
    <row r="11" spans="2:24" ht="48.75" customHeight="1">
      <c r="B11" s="51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60" t="s">
        <v>1</v>
      </c>
      <c r="M11" s="61"/>
      <c r="N11" s="60" t="s">
        <v>2</v>
      </c>
      <c r="O11" s="61"/>
      <c r="P11" s="29"/>
      <c r="Q11" s="25" t="s">
        <v>4</v>
      </c>
      <c r="R11" s="26" t="s">
        <v>1</v>
      </c>
      <c r="S11" s="25" t="s">
        <v>2</v>
      </c>
      <c r="U11" s="60" t="s">
        <v>1</v>
      </c>
      <c r="V11" s="61"/>
      <c r="W11" s="60" t="s">
        <v>2</v>
      </c>
      <c r="X11" s="61"/>
    </row>
    <row r="12" spans="2:24" ht="16.5" customHeight="1">
      <c r="B12" s="36">
        <v>39722</v>
      </c>
      <c r="C12" s="30"/>
      <c r="D12" s="1">
        <v>34407</v>
      </c>
      <c r="E12" s="1">
        <f>D12</f>
        <v>34407</v>
      </c>
      <c r="F12" s="1">
        <f>E12+D9</f>
        <v>5567067</v>
      </c>
      <c r="G12" s="31"/>
      <c r="H12" s="1">
        <v>24073</v>
      </c>
      <c r="I12" s="1">
        <f>H12</f>
        <v>24073</v>
      </c>
      <c r="J12" s="1">
        <f>I12+H9</f>
        <v>6591450</v>
      </c>
      <c r="K12" s="32"/>
      <c r="L12" s="1">
        <f>I12-E12</f>
        <v>-10334</v>
      </c>
      <c r="M12" s="33">
        <f>L12/E12</f>
        <v>-0.30034585985409945</v>
      </c>
      <c r="N12" s="1">
        <f>J12-F12</f>
        <v>1024383</v>
      </c>
      <c r="O12" s="33">
        <f>N12/F12</f>
        <v>0.18400766507749952</v>
      </c>
      <c r="P12" s="34"/>
      <c r="Q12" s="1">
        <v>33612</v>
      </c>
      <c r="R12" s="1">
        <f>Q12</f>
        <v>33612</v>
      </c>
      <c r="S12" s="1">
        <f>R12+Q9</f>
        <v>7805249</v>
      </c>
      <c r="U12" s="1">
        <f aca="true" t="shared" si="0" ref="U12:U27">IF(R12="","",R12-I12)</f>
        <v>9539</v>
      </c>
      <c r="V12" s="33">
        <f>IF(U12="","",U12/I12)</f>
        <v>0.3962530635982221</v>
      </c>
      <c r="W12" s="1">
        <f>IF(S12="","",S12-J12)</f>
        <v>1213799</v>
      </c>
      <c r="X12" s="33">
        <f>IF(W12="","",W12/J12)</f>
        <v>0.18414749410220815</v>
      </c>
    </row>
    <row r="13" spans="2:24" ht="16.5" customHeight="1">
      <c r="B13" s="36">
        <f>B12+1</f>
        <v>39723</v>
      </c>
      <c r="C13" s="30"/>
      <c r="D13" s="1">
        <v>20334</v>
      </c>
      <c r="E13" s="1">
        <f>D13+E12</f>
        <v>54741</v>
      </c>
      <c r="F13" s="1">
        <f>F12+D13</f>
        <v>5587401</v>
      </c>
      <c r="G13" s="31"/>
      <c r="H13" s="1">
        <v>32197</v>
      </c>
      <c r="I13" s="1">
        <f>I12+H13</f>
        <v>56270</v>
      </c>
      <c r="J13" s="1">
        <f>J12+H13</f>
        <v>6623647</v>
      </c>
      <c r="K13" s="32"/>
      <c r="L13" s="1">
        <f aca="true" t="shared" si="1" ref="L13:L42">I13-E13</f>
        <v>1529</v>
      </c>
      <c r="M13" s="33">
        <f aca="true" t="shared" si="2" ref="M13:M42">L13/E13</f>
        <v>0.02793153212400212</v>
      </c>
      <c r="N13" s="1">
        <f aca="true" t="shared" si="3" ref="N13:N42">J13-F13</f>
        <v>1036246</v>
      </c>
      <c r="O13" s="33">
        <f aca="true" t="shared" si="4" ref="O13:O42">N13/F13</f>
        <v>0.18546118311536974</v>
      </c>
      <c r="P13" s="34"/>
      <c r="Q13" s="1">
        <v>30027</v>
      </c>
      <c r="R13" s="1">
        <f>IF(Q13&lt;1,"",R12+Q13)</f>
        <v>63639</v>
      </c>
      <c r="S13" s="1">
        <f>IF(Q13&lt;1,"",S12+Q13)</f>
        <v>7835276</v>
      </c>
      <c r="U13" s="1">
        <f t="shared" si="0"/>
        <v>7369</v>
      </c>
      <c r="V13" s="33">
        <f aca="true" t="shared" si="5" ref="V13:V42">IF(U13="","",U13/I13)</f>
        <v>0.1309578816420828</v>
      </c>
      <c r="W13" s="1">
        <f aca="true" t="shared" si="6" ref="W13:W42">IF(S13="","",S13-J13)</f>
        <v>1211629</v>
      </c>
      <c r="X13" s="33">
        <f aca="true" t="shared" si="7" ref="X13:X42">IF(W13="","",W13/J13)</f>
        <v>0.18292475429321642</v>
      </c>
    </row>
    <row r="14" spans="2:24" ht="16.5" customHeight="1">
      <c r="B14" s="36">
        <f aca="true" t="shared" si="8" ref="B14:B42">B13+1</f>
        <v>39724</v>
      </c>
      <c r="C14" s="30"/>
      <c r="D14" s="1">
        <v>25031</v>
      </c>
      <c r="E14" s="1">
        <f aca="true" t="shared" si="9" ref="E14:E42">D14+E13</f>
        <v>79772</v>
      </c>
      <c r="F14" s="1">
        <f aca="true" t="shared" si="10" ref="F14:F42">F13+D14</f>
        <v>5612432</v>
      </c>
      <c r="G14" s="31"/>
      <c r="H14" s="1">
        <v>25546</v>
      </c>
      <c r="I14" s="1">
        <f aca="true" t="shared" si="11" ref="I14:I42">I13+H14</f>
        <v>81816</v>
      </c>
      <c r="J14" s="1">
        <f aca="true" t="shared" si="12" ref="J14:J19">J13+H14</f>
        <v>6649193</v>
      </c>
      <c r="K14" s="32"/>
      <c r="L14" s="1">
        <f t="shared" si="1"/>
        <v>2044</v>
      </c>
      <c r="M14" s="33">
        <f t="shared" si="2"/>
        <v>0.02562302562302562</v>
      </c>
      <c r="N14" s="1">
        <f t="shared" si="3"/>
        <v>1036761</v>
      </c>
      <c r="O14" s="33">
        <f t="shared" si="4"/>
        <v>0.18472580157764049</v>
      </c>
      <c r="P14" s="34"/>
      <c r="Q14" s="1">
        <v>37013</v>
      </c>
      <c r="R14" s="1">
        <f aca="true" t="shared" si="13" ref="R14:R42">IF(Q14&lt;1,"",R13+Q14)</f>
        <v>100652</v>
      </c>
      <c r="S14" s="1">
        <f aca="true" t="shared" si="14" ref="S14:S42">IF(Q14&lt;1,"",S13+Q14)</f>
        <v>7872289</v>
      </c>
      <c r="U14" s="1">
        <f t="shared" si="0"/>
        <v>18836</v>
      </c>
      <c r="V14" s="33">
        <f t="shared" si="5"/>
        <v>0.2302239170822333</v>
      </c>
      <c r="W14" s="1">
        <f t="shared" si="6"/>
        <v>1223096</v>
      </c>
      <c r="X14" s="33">
        <f t="shared" si="7"/>
        <v>0.18394653306047817</v>
      </c>
    </row>
    <row r="15" spans="2:24" ht="16.5" customHeight="1">
      <c r="B15" s="36">
        <f t="shared" si="8"/>
        <v>39725</v>
      </c>
      <c r="C15" s="30"/>
      <c r="D15" s="1">
        <v>16636</v>
      </c>
      <c r="E15" s="1">
        <f t="shared" si="9"/>
        <v>96408</v>
      </c>
      <c r="F15" s="1">
        <f t="shared" si="10"/>
        <v>5629068</v>
      </c>
      <c r="G15" s="31"/>
      <c r="H15" s="1">
        <v>21664</v>
      </c>
      <c r="I15" s="1">
        <f t="shared" si="11"/>
        <v>103480</v>
      </c>
      <c r="J15" s="1">
        <f t="shared" si="12"/>
        <v>6670857</v>
      </c>
      <c r="K15" s="32"/>
      <c r="L15" s="1">
        <f t="shared" si="1"/>
        <v>7072</v>
      </c>
      <c r="M15" s="33">
        <f t="shared" si="2"/>
        <v>0.07335490830636461</v>
      </c>
      <c r="N15" s="1">
        <f t="shared" si="3"/>
        <v>1041789</v>
      </c>
      <c r="O15" s="33">
        <f t="shared" si="4"/>
        <v>0.18507308847574766</v>
      </c>
      <c r="P15" s="34"/>
      <c r="Q15" s="1">
        <v>43558</v>
      </c>
      <c r="R15" s="1">
        <f t="shared" si="13"/>
        <v>144210</v>
      </c>
      <c r="S15" s="1">
        <f t="shared" si="14"/>
        <v>7915847</v>
      </c>
      <c r="U15" s="1">
        <f t="shared" si="0"/>
        <v>40730</v>
      </c>
      <c r="V15" s="33">
        <f t="shared" si="5"/>
        <v>0.39360262852725164</v>
      </c>
      <c r="W15" s="1">
        <f t="shared" si="6"/>
        <v>1244990</v>
      </c>
      <c r="X15" s="33">
        <f t="shared" si="7"/>
        <v>0.18663119296366268</v>
      </c>
    </row>
    <row r="16" spans="2:24" ht="16.5" customHeight="1">
      <c r="B16" s="36">
        <f t="shared" si="8"/>
        <v>39726</v>
      </c>
      <c r="C16" s="30"/>
      <c r="D16" s="1">
        <v>12296</v>
      </c>
      <c r="E16" s="1">
        <f t="shared" si="9"/>
        <v>108704</v>
      </c>
      <c r="F16" s="1">
        <f t="shared" si="10"/>
        <v>5641364</v>
      </c>
      <c r="G16" s="31"/>
      <c r="H16" s="1">
        <v>32242</v>
      </c>
      <c r="I16" s="1">
        <f t="shared" si="11"/>
        <v>135722</v>
      </c>
      <c r="J16" s="1">
        <f t="shared" si="12"/>
        <v>6703099</v>
      </c>
      <c r="K16" s="32"/>
      <c r="L16" s="1">
        <f t="shared" si="1"/>
        <v>27018</v>
      </c>
      <c r="M16" s="33">
        <f t="shared" si="2"/>
        <v>0.24854651162790697</v>
      </c>
      <c r="N16" s="1">
        <f t="shared" si="3"/>
        <v>1061735</v>
      </c>
      <c r="O16" s="33">
        <f t="shared" si="4"/>
        <v>0.18820537019061348</v>
      </c>
      <c r="P16" s="34"/>
      <c r="Q16" s="1">
        <v>45351</v>
      </c>
      <c r="R16" s="1">
        <f t="shared" si="13"/>
        <v>189561</v>
      </c>
      <c r="S16" s="1">
        <f t="shared" si="14"/>
        <v>7961198</v>
      </c>
      <c r="U16" s="1">
        <f t="shared" si="0"/>
        <v>53839</v>
      </c>
      <c r="V16" s="33">
        <f t="shared" si="5"/>
        <v>0.39668587259250526</v>
      </c>
      <c r="W16" s="1">
        <f t="shared" si="6"/>
        <v>1258099</v>
      </c>
      <c r="X16" s="33">
        <f t="shared" si="7"/>
        <v>0.18768915691085572</v>
      </c>
    </row>
    <row r="17" spans="2:24" ht="16.5" customHeight="1">
      <c r="B17" s="36">
        <f t="shared" si="8"/>
        <v>39727</v>
      </c>
      <c r="C17" s="30"/>
      <c r="D17" s="1">
        <v>21899</v>
      </c>
      <c r="E17" s="1">
        <f t="shared" si="9"/>
        <v>130603</v>
      </c>
      <c r="F17" s="1">
        <f t="shared" si="10"/>
        <v>5663263</v>
      </c>
      <c r="G17" s="31"/>
      <c r="H17" s="1">
        <v>36380</v>
      </c>
      <c r="I17" s="1">
        <f>I16+H17</f>
        <v>172102</v>
      </c>
      <c r="J17" s="1">
        <f t="shared" si="12"/>
        <v>6739479</v>
      </c>
      <c r="K17" s="32"/>
      <c r="L17" s="1">
        <f t="shared" si="1"/>
        <v>41499</v>
      </c>
      <c r="M17" s="33">
        <f t="shared" si="2"/>
        <v>0.3177492094362304</v>
      </c>
      <c r="N17" s="1">
        <f t="shared" si="3"/>
        <v>1076216</v>
      </c>
      <c r="O17" s="33">
        <f t="shared" si="4"/>
        <v>0.1900346143204015</v>
      </c>
      <c r="P17" s="34"/>
      <c r="Q17" s="1">
        <v>26823</v>
      </c>
      <c r="R17" s="1">
        <f t="shared" si="13"/>
        <v>216384</v>
      </c>
      <c r="S17" s="1">
        <f t="shared" si="14"/>
        <v>7988021</v>
      </c>
      <c r="U17" s="1">
        <f t="shared" si="0"/>
        <v>44282</v>
      </c>
      <c r="V17" s="33">
        <f t="shared" si="5"/>
        <v>0.25730090295290003</v>
      </c>
      <c r="W17" s="1">
        <f t="shared" si="6"/>
        <v>1248542</v>
      </c>
      <c r="X17" s="33">
        <f t="shared" si="7"/>
        <v>0.1852579405618743</v>
      </c>
    </row>
    <row r="18" spans="2:24" ht="16.5" customHeight="1">
      <c r="B18" s="36">
        <f t="shared" si="8"/>
        <v>39728</v>
      </c>
      <c r="C18" s="30"/>
      <c r="D18" s="1">
        <v>27712</v>
      </c>
      <c r="E18" s="1">
        <f t="shared" si="9"/>
        <v>158315</v>
      </c>
      <c r="F18" s="1">
        <f t="shared" si="10"/>
        <v>5690975</v>
      </c>
      <c r="G18" s="31"/>
      <c r="H18" s="1">
        <v>39497</v>
      </c>
      <c r="I18" s="1">
        <f t="shared" si="11"/>
        <v>211599</v>
      </c>
      <c r="J18" s="1">
        <f t="shared" si="12"/>
        <v>6778976</v>
      </c>
      <c r="K18" s="32"/>
      <c r="L18" s="1">
        <f t="shared" si="1"/>
        <v>53284</v>
      </c>
      <c r="M18" s="33">
        <f t="shared" si="2"/>
        <v>0.33656949752076554</v>
      </c>
      <c r="N18" s="1">
        <f t="shared" si="3"/>
        <v>1088001</v>
      </c>
      <c r="O18" s="33">
        <f t="shared" si="4"/>
        <v>0.1911800701988675</v>
      </c>
      <c r="P18" s="34"/>
      <c r="Q18" s="1">
        <v>36674</v>
      </c>
      <c r="R18" s="1">
        <f t="shared" si="13"/>
        <v>253058</v>
      </c>
      <c r="S18" s="1">
        <f t="shared" si="14"/>
        <v>8024695</v>
      </c>
      <c r="U18" s="1">
        <f t="shared" si="0"/>
        <v>41459</v>
      </c>
      <c r="V18" s="33">
        <f t="shared" si="5"/>
        <v>0.19593192784464955</v>
      </c>
      <c r="W18" s="1">
        <f t="shared" si="6"/>
        <v>1245719</v>
      </c>
      <c r="X18" s="33">
        <f t="shared" si="7"/>
        <v>0.18376211982458707</v>
      </c>
    </row>
    <row r="19" spans="2:24" ht="16.5" customHeight="1">
      <c r="B19" s="36">
        <f t="shared" si="8"/>
        <v>39729</v>
      </c>
      <c r="C19" s="30"/>
      <c r="D19" s="1">
        <v>28031</v>
      </c>
      <c r="E19" s="1">
        <f t="shared" si="9"/>
        <v>186346</v>
      </c>
      <c r="F19" s="1">
        <f t="shared" si="10"/>
        <v>5719006</v>
      </c>
      <c r="G19" s="31"/>
      <c r="H19" s="1">
        <v>21951</v>
      </c>
      <c r="I19" s="1">
        <f t="shared" si="11"/>
        <v>233550</v>
      </c>
      <c r="J19" s="1">
        <f t="shared" si="12"/>
        <v>6800927</v>
      </c>
      <c r="K19" s="32"/>
      <c r="L19" s="1">
        <f t="shared" si="1"/>
        <v>47204</v>
      </c>
      <c r="M19" s="33">
        <f t="shared" si="2"/>
        <v>0.2533137282259882</v>
      </c>
      <c r="N19" s="1">
        <f t="shared" si="3"/>
        <v>1081921</v>
      </c>
      <c r="O19" s="33">
        <f t="shared" si="4"/>
        <v>0.18917990294117545</v>
      </c>
      <c r="P19" s="34"/>
      <c r="Q19" s="1">
        <v>29095</v>
      </c>
      <c r="R19" s="1">
        <f t="shared" si="13"/>
        <v>282153</v>
      </c>
      <c r="S19" s="1">
        <f t="shared" si="14"/>
        <v>8053790</v>
      </c>
      <c r="U19" s="1">
        <f t="shared" si="0"/>
        <v>48603</v>
      </c>
      <c r="V19" s="33">
        <f t="shared" si="5"/>
        <v>0.2081053307642903</v>
      </c>
      <c r="W19" s="1">
        <f t="shared" si="6"/>
        <v>1252863</v>
      </c>
      <c r="X19" s="33">
        <f t="shared" si="7"/>
        <v>0.18421944537854912</v>
      </c>
    </row>
    <row r="20" spans="2:24" ht="16.5" customHeight="1">
      <c r="B20" s="36">
        <f t="shared" si="8"/>
        <v>39730</v>
      </c>
      <c r="C20" s="30"/>
      <c r="D20" s="1">
        <v>15260</v>
      </c>
      <c r="E20" s="1">
        <f t="shared" si="9"/>
        <v>201606</v>
      </c>
      <c r="F20" s="1">
        <f t="shared" si="10"/>
        <v>5734266</v>
      </c>
      <c r="G20" s="31"/>
      <c r="H20" s="1">
        <v>25913</v>
      </c>
      <c r="I20" s="1">
        <f t="shared" si="11"/>
        <v>259463</v>
      </c>
      <c r="J20" s="1">
        <f aca="true" t="shared" si="15" ref="J20:J42">J19+H20</f>
        <v>6826840</v>
      </c>
      <c r="K20" s="32"/>
      <c r="L20" s="1">
        <f t="shared" si="1"/>
        <v>57857</v>
      </c>
      <c r="M20" s="33">
        <f t="shared" si="2"/>
        <v>0.28698054621390234</v>
      </c>
      <c r="N20" s="1">
        <f t="shared" si="3"/>
        <v>1092574</v>
      </c>
      <c r="O20" s="33">
        <f t="shared" si="4"/>
        <v>0.19053423751182802</v>
      </c>
      <c r="P20" s="34"/>
      <c r="Q20" s="1">
        <v>19845</v>
      </c>
      <c r="R20" s="1">
        <f t="shared" si="13"/>
        <v>301998</v>
      </c>
      <c r="S20" s="1">
        <f t="shared" si="14"/>
        <v>8073635</v>
      </c>
      <c r="U20" s="1">
        <f t="shared" si="0"/>
        <v>42535</v>
      </c>
      <c r="V20" s="33">
        <f t="shared" si="5"/>
        <v>0.16393474214049789</v>
      </c>
      <c r="W20" s="1">
        <f t="shared" si="6"/>
        <v>1246795</v>
      </c>
      <c r="X20" s="33">
        <f t="shared" si="7"/>
        <v>0.18263134920402413</v>
      </c>
    </row>
    <row r="21" spans="2:24" ht="16.5" customHeight="1">
      <c r="B21" s="36">
        <f t="shared" si="8"/>
        <v>39731</v>
      </c>
      <c r="C21" s="30"/>
      <c r="D21" s="1">
        <v>20168</v>
      </c>
      <c r="E21" s="1">
        <f t="shared" si="9"/>
        <v>221774</v>
      </c>
      <c r="F21" s="1">
        <f t="shared" si="10"/>
        <v>5754434</v>
      </c>
      <c r="G21" s="31"/>
      <c r="H21" s="1">
        <v>18644</v>
      </c>
      <c r="I21" s="1">
        <f t="shared" si="11"/>
        <v>278107</v>
      </c>
      <c r="J21" s="1">
        <f t="shared" si="15"/>
        <v>6845484</v>
      </c>
      <c r="K21" s="32"/>
      <c r="L21" s="1">
        <f t="shared" si="1"/>
        <v>56333</v>
      </c>
      <c r="M21" s="33">
        <f t="shared" si="2"/>
        <v>0.2540108398640057</v>
      </c>
      <c r="N21" s="1">
        <f t="shared" si="3"/>
        <v>1091050</v>
      </c>
      <c r="O21" s="33">
        <f t="shared" si="4"/>
        <v>0.18960161850844062</v>
      </c>
      <c r="P21" s="34"/>
      <c r="Q21" s="1">
        <v>34174</v>
      </c>
      <c r="R21" s="1">
        <f t="shared" si="13"/>
        <v>336172</v>
      </c>
      <c r="S21" s="1">
        <f t="shared" si="14"/>
        <v>8107809</v>
      </c>
      <c r="U21" s="1">
        <f t="shared" si="0"/>
        <v>58065</v>
      </c>
      <c r="V21" s="33">
        <f t="shared" si="5"/>
        <v>0.208786546185461</v>
      </c>
      <c r="W21" s="1">
        <f t="shared" si="6"/>
        <v>1262325</v>
      </c>
      <c r="X21" s="33">
        <f t="shared" si="7"/>
        <v>0.18440259300876316</v>
      </c>
    </row>
    <row r="22" spans="2:24" ht="16.5" customHeight="1">
      <c r="B22" s="36">
        <f t="shared" si="8"/>
        <v>39732</v>
      </c>
      <c r="C22" s="30"/>
      <c r="D22" s="1">
        <v>13456</v>
      </c>
      <c r="E22" s="1">
        <f t="shared" si="9"/>
        <v>235230</v>
      </c>
      <c r="F22" s="1">
        <f t="shared" si="10"/>
        <v>5767890</v>
      </c>
      <c r="G22" s="31"/>
      <c r="H22" s="1">
        <v>18330</v>
      </c>
      <c r="I22" s="1">
        <f t="shared" si="11"/>
        <v>296437</v>
      </c>
      <c r="J22" s="1">
        <f t="shared" si="15"/>
        <v>6863814</v>
      </c>
      <c r="K22" s="32"/>
      <c r="L22" s="1">
        <f t="shared" si="1"/>
        <v>61207</v>
      </c>
      <c r="M22" s="33">
        <f t="shared" si="2"/>
        <v>0.26020065467839987</v>
      </c>
      <c r="N22" s="1">
        <f t="shared" si="3"/>
        <v>1095924</v>
      </c>
      <c r="O22" s="33">
        <f t="shared" si="4"/>
        <v>0.19000431700327156</v>
      </c>
      <c r="P22" s="34"/>
      <c r="Q22" s="1">
        <v>37752</v>
      </c>
      <c r="R22" s="1">
        <f t="shared" si="13"/>
        <v>373924</v>
      </c>
      <c r="S22" s="1">
        <f t="shared" si="14"/>
        <v>8145561</v>
      </c>
      <c r="U22" s="1">
        <f t="shared" si="0"/>
        <v>77487</v>
      </c>
      <c r="V22" s="33">
        <f t="shared" si="5"/>
        <v>0.2613944952890496</v>
      </c>
      <c r="W22" s="1">
        <f t="shared" si="6"/>
        <v>1281747</v>
      </c>
      <c r="X22" s="33">
        <f t="shared" si="7"/>
        <v>0.18673976305301979</v>
      </c>
    </row>
    <row r="23" spans="2:24" ht="16.5" customHeight="1">
      <c r="B23" s="36">
        <f t="shared" si="8"/>
        <v>39733</v>
      </c>
      <c r="C23" s="30"/>
      <c r="D23" s="1">
        <v>11007</v>
      </c>
      <c r="E23" s="1">
        <f t="shared" si="9"/>
        <v>246237</v>
      </c>
      <c r="F23" s="1">
        <f t="shared" si="10"/>
        <v>5778897</v>
      </c>
      <c r="G23" s="31"/>
      <c r="H23" s="1">
        <v>27605</v>
      </c>
      <c r="I23" s="1">
        <f t="shared" si="11"/>
        <v>324042</v>
      </c>
      <c r="J23" s="1">
        <f t="shared" si="15"/>
        <v>6891419</v>
      </c>
      <c r="K23" s="32"/>
      <c r="L23" s="1">
        <f t="shared" si="1"/>
        <v>77805</v>
      </c>
      <c r="M23" s="33">
        <f t="shared" si="2"/>
        <v>0.31597607183323384</v>
      </c>
      <c r="N23" s="1">
        <f t="shared" si="3"/>
        <v>1112522</v>
      </c>
      <c r="O23" s="33">
        <f t="shared" si="4"/>
        <v>0.1925145923175305</v>
      </c>
      <c r="P23" s="34"/>
      <c r="Q23" s="1">
        <v>43966</v>
      </c>
      <c r="R23" s="1">
        <f t="shared" si="13"/>
        <v>417890</v>
      </c>
      <c r="S23" s="1">
        <f t="shared" si="14"/>
        <v>8189527</v>
      </c>
      <c r="U23" s="1">
        <f t="shared" si="0"/>
        <v>93848</v>
      </c>
      <c r="V23" s="33">
        <f t="shared" si="5"/>
        <v>0.28961677807197833</v>
      </c>
      <c r="W23" s="1">
        <f t="shared" si="6"/>
        <v>1298108</v>
      </c>
      <c r="X23" s="33">
        <f t="shared" si="7"/>
        <v>0.188365850342288</v>
      </c>
    </row>
    <row r="24" spans="2:24" ht="16.5" customHeight="1">
      <c r="B24" s="36">
        <f t="shared" si="8"/>
        <v>39734</v>
      </c>
      <c r="C24" s="30"/>
      <c r="D24" s="1">
        <v>23194</v>
      </c>
      <c r="E24" s="1">
        <f t="shared" si="9"/>
        <v>269431</v>
      </c>
      <c r="F24" s="1">
        <f t="shared" si="10"/>
        <v>5802091</v>
      </c>
      <c r="G24" s="31"/>
      <c r="H24" s="1">
        <v>28628</v>
      </c>
      <c r="I24" s="1">
        <f t="shared" si="11"/>
        <v>352670</v>
      </c>
      <c r="J24" s="1">
        <f t="shared" si="15"/>
        <v>6920047</v>
      </c>
      <c r="K24" s="32"/>
      <c r="L24" s="1">
        <f t="shared" si="1"/>
        <v>83239</v>
      </c>
      <c r="M24" s="33">
        <f t="shared" si="2"/>
        <v>0.3089436627559561</v>
      </c>
      <c r="N24" s="1">
        <f t="shared" si="3"/>
        <v>1117956</v>
      </c>
      <c r="O24" s="33">
        <f t="shared" si="4"/>
        <v>0.1926815694548741</v>
      </c>
      <c r="P24" s="34"/>
      <c r="Q24" s="1">
        <v>25554</v>
      </c>
      <c r="R24" s="1">
        <f t="shared" si="13"/>
        <v>443444</v>
      </c>
      <c r="S24" s="1">
        <f t="shared" si="14"/>
        <v>8215081</v>
      </c>
      <c r="U24" s="1">
        <f t="shared" si="0"/>
        <v>90774</v>
      </c>
      <c r="V24" s="33">
        <f t="shared" si="5"/>
        <v>0.2573907619020614</v>
      </c>
      <c r="W24" s="1">
        <f t="shared" si="6"/>
        <v>1295034</v>
      </c>
      <c r="X24" s="33">
        <f t="shared" si="7"/>
        <v>0.1871423705648242</v>
      </c>
    </row>
    <row r="25" spans="2:24" ht="16.5" customHeight="1">
      <c r="B25" s="36">
        <f t="shared" si="8"/>
        <v>39735</v>
      </c>
      <c r="C25" s="30"/>
      <c r="D25" s="1">
        <v>26564</v>
      </c>
      <c r="E25" s="1">
        <f t="shared" si="9"/>
        <v>295995</v>
      </c>
      <c r="F25" s="1">
        <f t="shared" si="10"/>
        <v>5828655</v>
      </c>
      <c r="G25" s="31"/>
      <c r="H25" s="1">
        <v>35309</v>
      </c>
      <c r="I25" s="1">
        <f t="shared" si="11"/>
        <v>387979</v>
      </c>
      <c r="J25" s="1">
        <f t="shared" si="15"/>
        <v>6955356</v>
      </c>
      <c r="K25" s="32"/>
      <c r="L25" s="1">
        <f t="shared" si="1"/>
        <v>91984</v>
      </c>
      <c r="M25" s="33">
        <f t="shared" si="2"/>
        <v>0.3107620061149682</v>
      </c>
      <c r="N25" s="1">
        <f t="shared" si="3"/>
        <v>1126701</v>
      </c>
      <c r="O25" s="33">
        <f t="shared" si="4"/>
        <v>0.19330377248267397</v>
      </c>
      <c r="P25" s="34"/>
      <c r="Q25" s="1">
        <v>32611</v>
      </c>
      <c r="R25" s="1">
        <f t="shared" si="13"/>
        <v>476055</v>
      </c>
      <c r="S25" s="1">
        <f t="shared" si="14"/>
        <v>8247692</v>
      </c>
      <c r="U25" s="1">
        <f t="shared" si="0"/>
        <v>88076</v>
      </c>
      <c r="V25" s="33">
        <f t="shared" si="5"/>
        <v>0.22701228674747861</v>
      </c>
      <c r="W25" s="1">
        <f t="shared" si="6"/>
        <v>1292336</v>
      </c>
      <c r="X25" s="33">
        <f t="shared" si="7"/>
        <v>0.1858044361783926</v>
      </c>
    </row>
    <row r="26" spans="2:24" ht="16.5" customHeight="1">
      <c r="B26" s="36">
        <f t="shared" si="8"/>
        <v>39736</v>
      </c>
      <c r="C26" s="30"/>
      <c r="D26" s="1">
        <v>33077</v>
      </c>
      <c r="E26" s="1">
        <f t="shared" si="9"/>
        <v>329072</v>
      </c>
      <c r="F26" s="1">
        <f t="shared" si="10"/>
        <v>5861732</v>
      </c>
      <c r="G26" s="31"/>
      <c r="H26" s="1">
        <v>19863</v>
      </c>
      <c r="I26" s="1">
        <f t="shared" si="11"/>
        <v>407842</v>
      </c>
      <c r="J26" s="1">
        <f t="shared" si="15"/>
        <v>6975219</v>
      </c>
      <c r="K26" s="32"/>
      <c r="L26" s="1">
        <f t="shared" si="1"/>
        <v>78770</v>
      </c>
      <c r="M26" s="33">
        <f t="shared" si="2"/>
        <v>0.23937010745368795</v>
      </c>
      <c r="N26" s="1">
        <f t="shared" si="3"/>
        <v>1113487</v>
      </c>
      <c r="O26" s="33">
        <f t="shared" si="4"/>
        <v>0.18995870162607228</v>
      </c>
      <c r="P26" s="34"/>
      <c r="Q26" s="1">
        <v>22008</v>
      </c>
      <c r="R26" s="1">
        <f t="shared" si="13"/>
        <v>498063</v>
      </c>
      <c r="S26" s="1">
        <f t="shared" si="14"/>
        <v>8269700</v>
      </c>
      <c r="U26" s="1">
        <f t="shared" si="0"/>
        <v>90221</v>
      </c>
      <c r="V26" s="33">
        <f t="shared" si="5"/>
        <v>0.22121556877418216</v>
      </c>
      <c r="W26" s="1">
        <f t="shared" si="6"/>
        <v>1294481</v>
      </c>
      <c r="X26" s="33">
        <f t="shared" si="7"/>
        <v>0.18558284693283467</v>
      </c>
    </row>
    <row r="27" spans="2:24" ht="16.5" customHeight="1">
      <c r="B27" s="36">
        <f t="shared" si="8"/>
        <v>39737</v>
      </c>
      <c r="C27" s="30"/>
      <c r="D27" s="1">
        <v>19428</v>
      </c>
      <c r="E27" s="1">
        <f t="shared" si="9"/>
        <v>348500</v>
      </c>
      <c r="F27" s="1">
        <f t="shared" si="10"/>
        <v>5881160</v>
      </c>
      <c r="G27" s="31"/>
      <c r="H27" s="1">
        <v>23773</v>
      </c>
      <c r="I27" s="1">
        <f t="shared" si="11"/>
        <v>431615</v>
      </c>
      <c r="J27" s="1">
        <f t="shared" si="15"/>
        <v>6998992</v>
      </c>
      <c r="K27" s="32"/>
      <c r="L27" s="1">
        <f t="shared" si="1"/>
        <v>83115</v>
      </c>
      <c r="M27" s="33">
        <f t="shared" si="2"/>
        <v>0.238493543758967</v>
      </c>
      <c r="N27" s="1">
        <f t="shared" si="3"/>
        <v>1117832</v>
      </c>
      <c r="O27" s="33">
        <f t="shared" si="4"/>
        <v>0.19006998619319998</v>
      </c>
      <c r="P27" s="34"/>
      <c r="Q27" s="1">
        <v>18435</v>
      </c>
      <c r="R27" s="1">
        <f t="shared" si="13"/>
        <v>516498</v>
      </c>
      <c r="S27" s="1">
        <f t="shared" si="14"/>
        <v>8288135</v>
      </c>
      <c r="U27" s="1">
        <f t="shared" si="0"/>
        <v>84883</v>
      </c>
      <c r="V27" s="33">
        <f t="shared" si="5"/>
        <v>0.19666369333781264</v>
      </c>
      <c r="W27" s="1">
        <f t="shared" si="6"/>
        <v>1289143</v>
      </c>
      <c r="X27" s="33">
        <f t="shared" si="7"/>
        <v>0.18418980904678844</v>
      </c>
    </row>
    <row r="28" spans="2:24" ht="16.5" customHeight="1">
      <c r="B28" s="36">
        <f t="shared" si="8"/>
        <v>39738</v>
      </c>
      <c r="C28" s="30"/>
      <c r="D28" s="1">
        <v>20719</v>
      </c>
      <c r="E28" s="1">
        <f t="shared" si="9"/>
        <v>369219</v>
      </c>
      <c r="F28" s="1">
        <f t="shared" si="10"/>
        <v>5901879</v>
      </c>
      <c r="G28" s="31"/>
      <c r="H28" s="1">
        <v>14930</v>
      </c>
      <c r="I28" s="1">
        <f t="shared" si="11"/>
        <v>446545</v>
      </c>
      <c r="J28" s="1">
        <f t="shared" si="15"/>
        <v>7013922</v>
      </c>
      <c r="K28" s="32"/>
      <c r="L28" s="1">
        <f t="shared" si="1"/>
        <v>77326</v>
      </c>
      <c r="M28" s="33">
        <f t="shared" si="2"/>
        <v>0.2094312589547125</v>
      </c>
      <c r="N28" s="1">
        <f t="shared" si="3"/>
        <v>1112043</v>
      </c>
      <c r="O28" s="33">
        <f t="shared" si="4"/>
        <v>0.18842185683576365</v>
      </c>
      <c r="P28" s="34"/>
      <c r="Q28" s="1">
        <v>28422</v>
      </c>
      <c r="R28" s="1">
        <f t="shared" si="13"/>
        <v>544920</v>
      </c>
      <c r="S28" s="1">
        <f t="shared" si="14"/>
        <v>8316557</v>
      </c>
      <c r="U28" s="1">
        <f aca="true" t="shared" si="16" ref="U28:U42">IF(R28="","",R28-I28)</f>
        <v>98375</v>
      </c>
      <c r="V28" s="33">
        <f t="shared" si="5"/>
        <v>0.2203025450962389</v>
      </c>
      <c r="W28" s="1">
        <f t="shared" si="6"/>
        <v>1302635</v>
      </c>
      <c r="X28" s="33">
        <f t="shared" si="7"/>
        <v>0.1857213410699463</v>
      </c>
    </row>
    <row r="29" spans="2:24" ht="16.5" customHeight="1">
      <c r="B29" s="36">
        <f t="shared" si="8"/>
        <v>39739</v>
      </c>
      <c r="C29" s="30"/>
      <c r="D29" s="1">
        <v>11277</v>
      </c>
      <c r="E29" s="1">
        <f t="shared" si="9"/>
        <v>380496</v>
      </c>
      <c r="F29" s="1">
        <f t="shared" si="10"/>
        <v>5913156</v>
      </c>
      <c r="G29" s="31"/>
      <c r="H29" s="1">
        <v>14790</v>
      </c>
      <c r="I29" s="1">
        <f t="shared" si="11"/>
        <v>461335</v>
      </c>
      <c r="J29" s="1">
        <f t="shared" si="15"/>
        <v>7028712</v>
      </c>
      <c r="K29" s="32"/>
      <c r="L29" s="1">
        <f t="shared" si="1"/>
        <v>80839</v>
      </c>
      <c r="M29" s="33">
        <f t="shared" si="2"/>
        <v>0.21245689836424037</v>
      </c>
      <c r="N29" s="1">
        <f t="shared" si="3"/>
        <v>1115556</v>
      </c>
      <c r="O29" s="33">
        <f t="shared" si="4"/>
        <v>0.18865661585792765</v>
      </c>
      <c r="P29" s="34"/>
      <c r="Q29" s="1">
        <v>29130</v>
      </c>
      <c r="R29" s="1">
        <f t="shared" si="13"/>
        <v>574050</v>
      </c>
      <c r="S29" s="1">
        <f t="shared" si="14"/>
        <v>8345687</v>
      </c>
      <c r="U29" s="1">
        <f t="shared" si="16"/>
        <v>112715</v>
      </c>
      <c r="V29" s="33">
        <f t="shared" si="5"/>
        <v>0.24432353929357192</v>
      </c>
      <c r="W29" s="1">
        <f t="shared" si="6"/>
        <v>1316975</v>
      </c>
      <c r="X29" s="33">
        <f t="shared" si="7"/>
        <v>0.1873707444550296</v>
      </c>
    </row>
    <row r="30" spans="2:24" ht="16.5" customHeight="1">
      <c r="B30" s="36">
        <f t="shared" si="8"/>
        <v>39740</v>
      </c>
      <c r="C30" s="30"/>
      <c r="D30" s="1">
        <v>10454</v>
      </c>
      <c r="E30" s="1">
        <f t="shared" si="9"/>
        <v>390950</v>
      </c>
      <c r="F30" s="1">
        <f t="shared" si="10"/>
        <v>5923610</v>
      </c>
      <c r="G30" s="31"/>
      <c r="H30" s="1">
        <v>23336</v>
      </c>
      <c r="I30" s="1">
        <f t="shared" si="11"/>
        <v>484671</v>
      </c>
      <c r="J30" s="1">
        <f t="shared" si="15"/>
        <v>7052048</v>
      </c>
      <c r="K30" s="32"/>
      <c r="L30" s="1">
        <f t="shared" si="1"/>
        <v>93721</v>
      </c>
      <c r="M30" s="33">
        <f t="shared" si="2"/>
        <v>0.23972630771198364</v>
      </c>
      <c r="N30" s="1">
        <f t="shared" si="3"/>
        <v>1128438</v>
      </c>
      <c r="O30" s="33">
        <f t="shared" si="4"/>
        <v>0.19049836164095882</v>
      </c>
      <c r="P30" s="34"/>
      <c r="Q30" s="1">
        <v>32638</v>
      </c>
      <c r="R30" s="1">
        <f t="shared" si="13"/>
        <v>606688</v>
      </c>
      <c r="S30" s="1">
        <f t="shared" si="14"/>
        <v>8378325</v>
      </c>
      <c r="U30" s="1">
        <f t="shared" si="16"/>
        <v>122017</v>
      </c>
      <c r="V30" s="33">
        <f t="shared" si="5"/>
        <v>0.2517522195468679</v>
      </c>
      <c r="W30" s="1">
        <f t="shared" si="6"/>
        <v>1326277</v>
      </c>
      <c r="X30" s="33">
        <f t="shared" si="7"/>
        <v>0.18806976356371935</v>
      </c>
    </row>
    <row r="31" spans="2:24" s="6" customFormat="1" ht="16.5" customHeight="1">
      <c r="B31" s="36">
        <f t="shared" si="8"/>
        <v>39741</v>
      </c>
      <c r="C31" s="35"/>
      <c r="D31" s="1">
        <v>19765</v>
      </c>
      <c r="E31" s="1">
        <f t="shared" si="9"/>
        <v>410715</v>
      </c>
      <c r="F31" s="1">
        <f t="shared" si="10"/>
        <v>5943375</v>
      </c>
      <c r="G31" s="31"/>
      <c r="H31" s="1">
        <v>24024</v>
      </c>
      <c r="I31" s="1">
        <f t="shared" si="11"/>
        <v>508695</v>
      </c>
      <c r="J31" s="1">
        <f t="shared" si="15"/>
        <v>7076072</v>
      </c>
      <c r="K31" s="32"/>
      <c r="L31" s="1">
        <f t="shared" si="1"/>
        <v>97980</v>
      </c>
      <c r="M31" s="33">
        <f t="shared" si="2"/>
        <v>0.23855958511376502</v>
      </c>
      <c r="N31" s="1">
        <f t="shared" si="3"/>
        <v>1132697</v>
      </c>
      <c r="O31" s="33">
        <f t="shared" si="4"/>
        <v>0.19058144572738553</v>
      </c>
      <c r="P31" s="34"/>
      <c r="Q31" s="1">
        <v>18918</v>
      </c>
      <c r="R31" s="1">
        <f t="shared" si="13"/>
        <v>625606</v>
      </c>
      <c r="S31" s="1">
        <f t="shared" si="14"/>
        <v>8397243</v>
      </c>
      <c r="T31" s="5"/>
      <c r="U31" s="1">
        <f t="shared" si="16"/>
        <v>116911</v>
      </c>
      <c r="V31" s="33">
        <f t="shared" si="5"/>
        <v>0.22982533738291117</v>
      </c>
      <c r="W31" s="1">
        <f t="shared" si="6"/>
        <v>1321171</v>
      </c>
      <c r="X31" s="33">
        <f t="shared" si="7"/>
        <v>0.1867096603878536</v>
      </c>
    </row>
    <row r="32" spans="2:24" ht="16.5" customHeight="1">
      <c r="B32" s="36">
        <f t="shared" si="8"/>
        <v>39742</v>
      </c>
      <c r="C32" s="30"/>
      <c r="D32" s="1">
        <v>21349</v>
      </c>
      <c r="E32" s="1">
        <f t="shared" si="9"/>
        <v>432064</v>
      </c>
      <c r="F32" s="1">
        <f t="shared" si="10"/>
        <v>5964724</v>
      </c>
      <c r="G32" s="31"/>
      <c r="H32" s="1">
        <v>28844</v>
      </c>
      <c r="I32" s="1">
        <f t="shared" si="11"/>
        <v>537539</v>
      </c>
      <c r="J32" s="1">
        <f t="shared" si="15"/>
        <v>7104916</v>
      </c>
      <c r="K32" s="32"/>
      <c r="L32" s="1">
        <f t="shared" si="1"/>
        <v>105475</v>
      </c>
      <c r="M32" s="33">
        <f t="shared" si="2"/>
        <v>0.24411892682565545</v>
      </c>
      <c r="N32" s="1">
        <f t="shared" si="3"/>
        <v>1140192</v>
      </c>
      <c r="O32" s="33">
        <f t="shared" si="4"/>
        <v>0.1911558690729026</v>
      </c>
      <c r="P32" s="34"/>
      <c r="Q32" s="1">
        <v>23337</v>
      </c>
      <c r="R32" s="1">
        <f t="shared" si="13"/>
        <v>648943</v>
      </c>
      <c r="S32" s="1">
        <f t="shared" si="14"/>
        <v>8420580</v>
      </c>
      <c r="U32" s="1">
        <f t="shared" si="16"/>
        <v>111404</v>
      </c>
      <c r="V32" s="33">
        <f t="shared" si="5"/>
        <v>0.20724821826881398</v>
      </c>
      <c r="W32" s="1">
        <f t="shared" si="6"/>
        <v>1315664</v>
      </c>
      <c r="X32" s="33">
        <f t="shared" si="7"/>
        <v>0.18517657351614009</v>
      </c>
    </row>
    <row r="33" spans="1:24" ht="16.5" customHeight="1">
      <c r="A33" s="6"/>
      <c r="B33" s="36">
        <f t="shared" si="8"/>
        <v>39743</v>
      </c>
      <c r="C33" s="30"/>
      <c r="D33" s="1">
        <v>23577</v>
      </c>
      <c r="E33" s="1">
        <f t="shared" si="9"/>
        <v>455641</v>
      </c>
      <c r="F33" s="1">
        <f t="shared" si="10"/>
        <v>5988301</v>
      </c>
      <c r="G33" s="31"/>
      <c r="H33" s="1">
        <v>17678</v>
      </c>
      <c r="I33" s="1">
        <f t="shared" si="11"/>
        <v>555217</v>
      </c>
      <c r="J33" s="1">
        <f t="shared" si="15"/>
        <v>7122594</v>
      </c>
      <c r="K33" s="32"/>
      <c r="L33" s="1">
        <f t="shared" si="1"/>
        <v>99576</v>
      </c>
      <c r="M33" s="33">
        <f t="shared" si="2"/>
        <v>0.21854047375016736</v>
      </c>
      <c r="N33" s="1">
        <f t="shared" si="3"/>
        <v>1134293</v>
      </c>
      <c r="O33" s="33">
        <f t="shared" si="4"/>
        <v>0.18941816718965865</v>
      </c>
      <c r="P33" s="34"/>
      <c r="Q33" s="1">
        <v>14897</v>
      </c>
      <c r="R33" s="1">
        <f t="shared" si="13"/>
        <v>663840</v>
      </c>
      <c r="S33" s="1">
        <f t="shared" si="14"/>
        <v>8435477</v>
      </c>
      <c r="U33" s="1">
        <f t="shared" si="16"/>
        <v>108623</v>
      </c>
      <c r="V33" s="33">
        <f t="shared" si="5"/>
        <v>0.19564062339589747</v>
      </c>
      <c r="W33" s="1">
        <f t="shared" si="6"/>
        <v>1312883</v>
      </c>
      <c r="X33" s="33">
        <f t="shared" si="7"/>
        <v>0.18432652485878037</v>
      </c>
    </row>
    <row r="34" spans="2:24" ht="16.5" customHeight="1">
      <c r="B34" s="36">
        <f t="shared" si="8"/>
        <v>39744</v>
      </c>
      <c r="C34" s="30"/>
      <c r="D34" s="1">
        <v>13025</v>
      </c>
      <c r="E34" s="1">
        <f t="shared" si="9"/>
        <v>468666</v>
      </c>
      <c r="F34" s="1">
        <f t="shared" si="10"/>
        <v>6001326</v>
      </c>
      <c r="G34" s="31"/>
      <c r="H34" s="1">
        <v>19609</v>
      </c>
      <c r="I34" s="1">
        <f t="shared" si="11"/>
        <v>574826</v>
      </c>
      <c r="J34" s="1">
        <f t="shared" si="15"/>
        <v>7142203</v>
      </c>
      <c r="K34" s="32"/>
      <c r="L34" s="1">
        <f t="shared" si="1"/>
        <v>106160</v>
      </c>
      <c r="M34" s="33">
        <f t="shared" si="2"/>
        <v>0.22651525820093626</v>
      </c>
      <c r="N34" s="1">
        <f t="shared" si="3"/>
        <v>1140877</v>
      </c>
      <c r="O34" s="33">
        <f t="shared" si="4"/>
        <v>0.1901041536487103</v>
      </c>
      <c r="P34" s="34"/>
      <c r="Q34" s="1">
        <v>13319</v>
      </c>
      <c r="R34" s="1">
        <f t="shared" si="13"/>
        <v>677159</v>
      </c>
      <c r="S34" s="1">
        <f t="shared" si="14"/>
        <v>8448796</v>
      </c>
      <c r="U34" s="1">
        <f t="shared" si="16"/>
        <v>102333</v>
      </c>
      <c r="V34" s="33">
        <f t="shared" si="5"/>
        <v>0.17802430648578874</v>
      </c>
      <c r="W34" s="1">
        <f t="shared" si="6"/>
        <v>1306593</v>
      </c>
      <c r="X34" s="33">
        <f t="shared" si="7"/>
        <v>0.18293977362446853</v>
      </c>
    </row>
    <row r="35" spans="2:24" ht="16.5" customHeight="1">
      <c r="B35" s="36">
        <f t="shared" si="8"/>
        <v>39745</v>
      </c>
      <c r="C35" s="30"/>
      <c r="D35" s="1">
        <v>14547</v>
      </c>
      <c r="E35" s="1">
        <f t="shared" si="9"/>
        <v>483213</v>
      </c>
      <c r="F35" s="1">
        <f t="shared" si="10"/>
        <v>6015873</v>
      </c>
      <c r="G35" s="31"/>
      <c r="H35" s="1">
        <v>12169</v>
      </c>
      <c r="I35" s="1">
        <f t="shared" si="11"/>
        <v>586995</v>
      </c>
      <c r="J35" s="1">
        <f t="shared" si="15"/>
        <v>7154372</v>
      </c>
      <c r="K35" s="32"/>
      <c r="L35" s="1">
        <f t="shared" si="1"/>
        <v>103782</v>
      </c>
      <c r="M35" s="33">
        <f t="shared" si="2"/>
        <v>0.21477485084217518</v>
      </c>
      <c r="N35" s="1">
        <f t="shared" si="3"/>
        <v>1138499</v>
      </c>
      <c r="O35" s="33">
        <f t="shared" si="4"/>
        <v>0.1892491746418184</v>
      </c>
      <c r="P35" s="34"/>
      <c r="Q35" s="1">
        <v>20096</v>
      </c>
      <c r="R35" s="1">
        <f t="shared" si="13"/>
        <v>697255</v>
      </c>
      <c r="S35" s="1">
        <f t="shared" si="14"/>
        <v>8468892</v>
      </c>
      <c r="U35" s="1">
        <f t="shared" si="16"/>
        <v>110260</v>
      </c>
      <c r="V35" s="33">
        <f t="shared" si="5"/>
        <v>0.18783805654221927</v>
      </c>
      <c r="W35" s="1">
        <f t="shared" si="6"/>
        <v>1314520</v>
      </c>
      <c r="X35" s="33">
        <f t="shared" si="7"/>
        <v>0.18373660189881097</v>
      </c>
    </row>
    <row r="36" spans="2:24" ht="16.5" customHeight="1">
      <c r="B36" s="36">
        <f t="shared" si="8"/>
        <v>39746</v>
      </c>
      <c r="C36" s="30"/>
      <c r="D36" s="1">
        <v>7040</v>
      </c>
      <c r="E36" s="1">
        <f t="shared" si="9"/>
        <v>490253</v>
      </c>
      <c r="F36" s="1">
        <f t="shared" si="10"/>
        <v>6022913</v>
      </c>
      <c r="G36" s="31"/>
      <c r="H36" s="1">
        <v>10706</v>
      </c>
      <c r="I36" s="1">
        <f t="shared" si="11"/>
        <v>597701</v>
      </c>
      <c r="J36" s="1">
        <f t="shared" si="15"/>
        <v>7165078</v>
      </c>
      <c r="K36" s="32"/>
      <c r="L36" s="1">
        <f t="shared" si="1"/>
        <v>107448</v>
      </c>
      <c r="M36" s="33">
        <f t="shared" si="2"/>
        <v>0.21916847015724533</v>
      </c>
      <c r="N36" s="1">
        <f t="shared" si="3"/>
        <v>1142165</v>
      </c>
      <c r="O36" s="33">
        <f t="shared" si="4"/>
        <v>0.18963664260134588</v>
      </c>
      <c r="P36" s="34"/>
      <c r="Q36" s="1">
        <v>23873</v>
      </c>
      <c r="R36" s="1">
        <f t="shared" si="13"/>
        <v>721128</v>
      </c>
      <c r="S36" s="1">
        <f t="shared" si="14"/>
        <v>8492765</v>
      </c>
      <c r="T36" s="3"/>
      <c r="U36" s="1">
        <f t="shared" si="16"/>
        <v>123427</v>
      </c>
      <c r="V36" s="33">
        <f t="shared" si="5"/>
        <v>0.20650291701034465</v>
      </c>
      <c r="W36" s="1">
        <f t="shared" si="6"/>
        <v>1327687</v>
      </c>
      <c r="X36" s="33">
        <f t="shared" si="7"/>
        <v>0.18529972737212352</v>
      </c>
    </row>
    <row r="37" spans="2:24" ht="16.5" customHeight="1">
      <c r="B37" s="36">
        <f t="shared" si="8"/>
        <v>39747</v>
      </c>
      <c r="C37" s="30"/>
      <c r="D37" s="1">
        <v>6534</v>
      </c>
      <c r="E37" s="1">
        <f t="shared" si="9"/>
        <v>496787</v>
      </c>
      <c r="F37" s="1">
        <f t="shared" si="10"/>
        <v>6029447</v>
      </c>
      <c r="G37" s="31"/>
      <c r="H37" s="1">
        <v>17020</v>
      </c>
      <c r="I37" s="1">
        <f t="shared" si="11"/>
        <v>614721</v>
      </c>
      <c r="J37" s="1">
        <f t="shared" si="15"/>
        <v>7182098</v>
      </c>
      <c r="K37" s="32"/>
      <c r="L37" s="1">
        <f t="shared" si="1"/>
        <v>117934</v>
      </c>
      <c r="M37" s="33">
        <f t="shared" si="2"/>
        <v>0.23739349057040543</v>
      </c>
      <c r="N37" s="1">
        <f t="shared" si="3"/>
        <v>1152651</v>
      </c>
      <c r="O37" s="33">
        <f t="shared" si="4"/>
        <v>0.19117026818545715</v>
      </c>
      <c r="P37" s="34"/>
      <c r="Q37" s="1">
        <v>25227</v>
      </c>
      <c r="R37" s="1">
        <f t="shared" si="13"/>
        <v>746355</v>
      </c>
      <c r="S37" s="1">
        <f t="shared" si="14"/>
        <v>8517992</v>
      </c>
      <c r="T37" s="3"/>
      <c r="U37" s="1">
        <f t="shared" si="16"/>
        <v>131634</v>
      </c>
      <c r="V37" s="33">
        <f t="shared" si="5"/>
        <v>0.21413616909134386</v>
      </c>
      <c r="W37" s="1">
        <f t="shared" si="6"/>
        <v>1335894</v>
      </c>
      <c r="X37" s="33">
        <f t="shared" si="7"/>
        <v>0.1860033098963562</v>
      </c>
    </row>
    <row r="38" spans="2:24" ht="16.5" customHeight="1">
      <c r="B38" s="36">
        <f t="shared" si="8"/>
        <v>39748</v>
      </c>
      <c r="C38" s="30"/>
      <c r="D38" s="1">
        <v>13157</v>
      </c>
      <c r="E38" s="1">
        <f t="shared" si="9"/>
        <v>509944</v>
      </c>
      <c r="F38" s="1">
        <f t="shared" si="10"/>
        <v>6042604</v>
      </c>
      <c r="G38" s="31"/>
      <c r="H38" s="1">
        <v>19606</v>
      </c>
      <c r="I38" s="1">
        <f t="shared" si="11"/>
        <v>634327</v>
      </c>
      <c r="J38" s="1">
        <f t="shared" si="15"/>
        <v>7201704</v>
      </c>
      <c r="K38" s="32"/>
      <c r="L38" s="1">
        <f t="shared" si="1"/>
        <v>124383</v>
      </c>
      <c r="M38" s="33">
        <f t="shared" si="2"/>
        <v>0.24391501811963667</v>
      </c>
      <c r="N38" s="1">
        <f t="shared" si="3"/>
        <v>1159100</v>
      </c>
      <c r="O38" s="33">
        <f t="shared" si="4"/>
        <v>0.19182127440421382</v>
      </c>
      <c r="P38" s="34"/>
      <c r="Q38" s="1">
        <v>13577</v>
      </c>
      <c r="R38" s="1">
        <f t="shared" si="13"/>
        <v>759932</v>
      </c>
      <c r="S38" s="1">
        <f t="shared" si="14"/>
        <v>8531569</v>
      </c>
      <c r="T38" s="3"/>
      <c r="U38" s="1">
        <f t="shared" si="16"/>
        <v>125605</v>
      </c>
      <c r="V38" s="33">
        <f t="shared" si="5"/>
        <v>0.19801301221609674</v>
      </c>
      <c r="W38" s="1">
        <f t="shared" si="6"/>
        <v>1329865</v>
      </c>
      <c r="X38" s="33">
        <f t="shared" si="7"/>
        <v>0.1846597694101285</v>
      </c>
    </row>
    <row r="39" spans="2:24" ht="16.5" customHeight="1">
      <c r="B39" s="36">
        <f t="shared" si="8"/>
        <v>39749</v>
      </c>
      <c r="C39" s="30"/>
      <c r="D39" s="1">
        <v>18365</v>
      </c>
      <c r="E39" s="1">
        <f t="shared" si="9"/>
        <v>528309</v>
      </c>
      <c r="F39" s="1">
        <f t="shared" si="10"/>
        <v>6060969</v>
      </c>
      <c r="G39" s="31"/>
      <c r="H39" s="1">
        <v>22116</v>
      </c>
      <c r="I39" s="1">
        <f t="shared" si="11"/>
        <v>656443</v>
      </c>
      <c r="J39" s="1">
        <f t="shared" si="15"/>
        <v>7223820</v>
      </c>
      <c r="K39" s="32"/>
      <c r="L39" s="1">
        <f t="shared" si="1"/>
        <v>128134</v>
      </c>
      <c r="M39" s="33">
        <f t="shared" si="2"/>
        <v>0.24253609156762426</v>
      </c>
      <c r="N39" s="1">
        <f t="shared" si="3"/>
        <v>1162851</v>
      </c>
      <c r="O39" s="33">
        <f t="shared" si="4"/>
        <v>0.19185892552824474</v>
      </c>
      <c r="P39" s="34"/>
      <c r="Q39" s="1">
        <v>14326</v>
      </c>
      <c r="R39" s="1">
        <f t="shared" si="13"/>
        <v>774258</v>
      </c>
      <c r="S39" s="1">
        <f t="shared" si="14"/>
        <v>8545895</v>
      </c>
      <c r="T39" s="3"/>
      <c r="U39" s="1">
        <f t="shared" si="16"/>
        <v>117815</v>
      </c>
      <c r="V39" s="33">
        <f t="shared" si="5"/>
        <v>0.17947483635288974</v>
      </c>
      <c r="W39" s="1">
        <f t="shared" si="6"/>
        <v>1322075</v>
      </c>
      <c r="X39" s="33">
        <f t="shared" si="7"/>
        <v>0.18301604968008617</v>
      </c>
    </row>
    <row r="40" spans="2:24" ht="16.5" customHeight="1">
      <c r="B40" s="36">
        <f t="shared" si="8"/>
        <v>39750</v>
      </c>
      <c r="C40" s="30"/>
      <c r="D40" s="1">
        <v>18007</v>
      </c>
      <c r="E40" s="1">
        <f t="shared" si="9"/>
        <v>546316</v>
      </c>
      <c r="F40" s="1">
        <f t="shared" si="10"/>
        <v>6078976</v>
      </c>
      <c r="G40" s="31"/>
      <c r="H40" s="1">
        <v>12937</v>
      </c>
      <c r="I40" s="1">
        <f t="shared" si="11"/>
        <v>669380</v>
      </c>
      <c r="J40" s="1">
        <f t="shared" si="15"/>
        <v>7236757</v>
      </c>
      <c r="K40" s="32"/>
      <c r="L40" s="1">
        <f t="shared" si="1"/>
        <v>123064</v>
      </c>
      <c r="M40" s="33">
        <f t="shared" si="2"/>
        <v>0.22526157022675522</v>
      </c>
      <c r="N40" s="1">
        <f t="shared" si="3"/>
        <v>1157781</v>
      </c>
      <c r="O40" s="33">
        <f t="shared" si="4"/>
        <v>0.19045658347721722</v>
      </c>
      <c r="P40" s="34"/>
      <c r="Q40" s="1">
        <v>8291</v>
      </c>
      <c r="R40" s="1">
        <f t="shared" si="13"/>
        <v>782549</v>
      </c>
      <c r="S40" s="1">
        <f t="shared" si="14"/>
        <v>8554186</v>
      </c>
      <c r="T40" s="3"/>
      <c r="U40" s="1">
        <f t="shared" si="16"/>
        <v>113169</v>
      </c>
      <c r="V40" s="33">
        <f t="shared" si="5"/>
        <v>0.1690654038065075</v>
      </c>
      <c r="W40" s="1">
        <f t="shared" si="6"/>
        <v>1317429</v>
      </c>
      <c r="X40" s="33">
        <f t="shared" si="7"/>
        <v>0.18204687541670944</v>
      </c>
    </row>
    <row r="41" spans="2:24" ht="16.5" customHeight="1">
      <c r="B41" s="36">
        <f t="shared" si="8"/>
        <v>39751</v>
      </c>
      <c r="C41" s="30"/>
      <c r="D41" s="1">
        <v>10858</v>
      </c>
      <c r="E41" s="1">
        <f t="shared" si="9"/>
        <v>557174</v>
      </c>
      <c r="F41" s="1">
        <f t="shared" si="10"/>
        <v>6089834</v>
      </c>
      <c r="G41" s="31"/>
      <c r="H41" s="1">
        <v>10578</v>
      </c>
      <c r="I41" s="1">
        <f t="shared" si="11"/>
        <v>679958</v>
      </c>
      <c r="J41" s="1">
        <f t="shared" si="15"/>
        <v>7247335</v>
      </c>
      <c r="K41" s="32"/>
      <c r="L41" s="1">
        <f t="shared" si="1"/>
        <v>122784</v>
      </c>
      <c r="M41" s="33">
        <f t="shared" si="2"/>
        <v>0.2203692203871681</v>
      </c>
      <c r="N41" s="1">
        <f t="shared" si="3"/>
        <v>1157501</v>
      </c>
      <c r="O41" s="33">
        <f t="shared" si="4"/>
        <v>0.1900710265665698</v>
      </c>
      <c r="P41" s="34"/>
      <c r="Q41" s="1">
        <v>7478</v>
      </c>
      <c r="R41" s="1">
        <f t="shared" si="13"/>
        <v>790027</v>
      </c>
      <c r="S41" s="1">
        <f t="shared" si="14"/>
        <v>8561664</v>
      </c>
      <c r="T41" s="3"/>
      <c r="U41" s="1">
        <f t="shared" si="16"/>
        <v>110069</v>
      </c>
      <c r="V41" s="33">
        <f t="shared" si="5"/>
        <v>0.16187617470490825</v>
      </c>
      <c r="W41" s="1">
        <f t="shared" si="6"/>
        <v>1314329</v>
      </c>
      <c r="X41" s="33">
        <f t="shared" si="7"/>
        <v>0.18135342163705692</v>
      </c>
    </row>
    <row r="42" spans="1:24" ht="16.5" customHeight="1">
      <c r="A42" s="36">
        <f>A41+1</f>
        <v>1</v>
      </c>
      <c r="B42" s="36">
        <f t="shared" si="8"/>
        <v>39752</v>
      </c>
      <c r="C42" s="31">
        <v>33923</v>
      </c>
      <c r="D42" s="1">
        <v>7399</v>
      </c>
      <c r="E42" s="37">
        <f t="shared" si="9"/>
        <v>564573</v>
      </c>
      <c r="F42" s="37">
        <f t="shared" si="10"/>
        <v>6097233</v>
      </c>
      <c r="G42" s="31">
        <v>43883</v>
      </c>
      <c r="H42" s="1">
        <v>6939</v>
      </c>
      <c r="I42" s="37">
        <f t="shared" si="11"/>
        <v>686897</v>
      </c>
      <c r="J42" s="37">
        <f t="shared" si="15"/>
        <v>7254274</v>
      </c>
      <c r="K42" s="31">
        <f>H42-D42</f>
        <v>-460</v>
      </c>
      <c r="L42" s="1">
        <f t="shared" si="1"/>
        <v>122324</v>
      </c>
      <c r="M42" s="33">
        <f t="shared" si="2"/>
        <v>0.21666640097914708</v>
      </c>
      <c r="N42" s="1">
        <f t="shared" si="3"/>
        <v>1157041</v>
      </c>
      <c r="O42" s="33">
        <f t="shared" si="4"/>
        <v>0.18976493107611273</v>
      </c>
      <c r="P42" s="31">
        <v>38625</v>
      </c>
      <c r="Q42" s="1">
        <v>12150</v>
      </c>
      <c r="R42" s="37">
        <f t="shared" si="13"/>
        <v>802177</v>
      </c>
      <c r="S42" s="37">
        <f t="shared" si="14"/>
        <v>8573814</v>
      </c>
      <c r="T42" s="31">
        <f>IF(Q42="","",Q42-H42)</f>
        <v>5211</v>
      </c>
      <c r="U42" s="1">
        <f t="shared" si="16"/>
        <v>115280</v>
      </c>
      <c r="V42" s="33">
        <f t="shared" si="5"/>
        <v>0.16782719971116486</v>
      </c>
      <c r="W42" s="1">
        <f t="shared" si="6"/>
        <v>1319540</v>
      </c>
      <c r="X42" s="33">
        <f t="shared" si="7"/>
        <v>0.1818982850661555</v>
      </c>
    </row>
    <row r="43" spans="2:24" ht="11.25" customHeight="1">
      <c r="B43" s="30"/>
      <c r="C43" s="30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11" ht="13.5" customHeight="1">
      <c r="B44" s="58" t="s">
        <v>11</v>
      </c>
      <c r="C44" s="58"/>
      <c r="D44" s="58"/>
      <c r="E44" s="58"/>
      <c r="F44" s="58"/>
      <c r="G44" s="58"/>
      <c r="H44" s="58"/>
      <c r="I44" s="58"/>
      <c r="J44" s="58"/>
      <c r="K44" s="58"/>
    </row>
  </sheetData>
  <mergeCells count="19">
    <mergeCell ref="B44:K44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2 K42 U12:X41 T4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2008-11-03T06:29:48Z</dcterms:modified>
  <cp:category/>
  <cp:version/>
  <cp:contentType/>
  <cp:contentStatus/>
</cp:coreProperties>
</file>