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8460" activeTab="0"/>
  </bookViews>
  <sheets>
    <sheet name="Eylül-2008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<sst xmlns="http://schemas.openxmlformats.org/spreadsheetml/2006/main" count="25" uniqueCount="13">
  <si>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TARİH</t>
  </si>
  <si>
    <t>AYLIK</t>
  </si>
  <si>
    <t>YILLIK</t>
  </si>
  <si>
    <t>GEÇEN AYLAR DEVİR</t>
  </si>
  <si>
    <t>GÜNLÜK</t>
  </si>
  <si>
    <t>2006 YILI</t>
  </si>
  <si>
    <t>2007 YILI</t>
  </si>
  <si>
    <t>2006 / 2007 YILI KARŞILAŞTIRMASI</t>
  </si>
  <si>
    <t>ANTALYA İL KÜLTÜR VE TURİZM MÜDÜRLÜĞÜ</t>
  </si>
  <si>
    <t>2008 YILI</t>
  </si>
  <si>
    <t>2007 / 2008 YILI KARŞILAŞTIRMASI</t>
  </si>
  <si>
    <t>(*) İstatistik verilerine, yurt dışında yaşayan vatandaş ziyaretçiler de dahildir.</t>
  </si>
  <si>
    <t>A N T A L Y A   H A V A   L İ M A N I    G E L E N   G Ü N L Ü K    Y O L C U   İ S T A T İ S T İ Ğ İ (*)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</si>
</sst>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</numFmts>
  <fonts count="15">
    <font>
      <sz val="10"/>
      <name val="Arial Tur"/>
      <family val="0"/>
    </font>
    <font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2" fontId="4" fillId="0" borderId="0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14" fillId="2" borderId="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3" fontId="14" fillId="2" borderId="7" xfId="0" applyNumberFormat="1" applyFont="1" applyFill="1" applyBorder="1" applyAlignment="1">
      <alignment horizontal="center" vertical="center"/>
    </xf>
    <xf numFmtId="3" fontId="14" fillId="2" borderId="8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3" fontId="14" fillId="2" borderId="5" xfId="0" applyNumberFormat="1" applyFont="1" applyFill="1" applyBorder="1" applyAlignment="1">
      <alignment horizontal="center" vertical="center"/>
    </xf>
    <xf numFmtId="3" fontId="14" fillId="2" borderId="0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3"/>
  <sheetViews>
    <sheetView showGridLines="0" tabSelected="1" view="pageBreakPreview" zoomScale="75" zoomScaleNormal="75" zoomScaleSheetLayoutView="75" workbookViewId="0" topLeftCell="C19">
      <selection activeCell="S46" sqref="S46"/>
    </sheetView>
  </sheetViews>
  <sheetFormatPr defaultColWidth="9.00390625" defaultRowHeight="13.5" customHeight="1"/>
  <cols>
    <col min="1" max="1" width="0.6171875" style="5" customWidth="1"/>
    <col min="2" max="2" width="15.625" style="2" customWidth="1"/>
    <col min="3" max="3" width="0.875" style="3" customWidth="1"/>
    <col min="4" max="6" width="10.75390625" style="2" customWidth="1"/>
    <col min="7" max="7" width="0.875" style="4" customWidth="1"/>
    <col min="8" max="10" width="10.75390625" style="2" customWidth="1"/>
    <col min="11" max="11" width="0.875" style="3" customWidth="1"/>
    <col min="12" max="12" width="9.75390625" style="2" customWidth="1"/>
    <col min="13" max="13" width="7.75390625" style="2" customWidth="1"/>
    <col min="14" max="14" width="10.375" style="2" bestFit="1" customWidth="1"/>
    <col min="15" max="15" width="7.75390625" style="2" customWidth="1"/>
    <col min="16" max="16" width="0.875" style="3" customWidth="1"/>
    <col min="17" max="19" width="10.75390625" style="2" customWidth="1"/>
    <col min="20" max="20" width="0.875" style="5" customWidth="1"/>
    <col min="21" max="21" width="9.75390625" style="2" customWidth="1"/>
    <col min="22" max="22" width="8.875" style="2" bestFit="1" customWidth="1"/>
    <col min="23" max="23" width="10.375" style="2" customWidth="1"/>
    <col min="24" max="24" width="8.875" style="2" bestFit="1" customWidth="1"/>
    <col min="25" max="25" width="1.75390625" style="5" customWidth="1"/>
    <col min="26" max="16384" width="8.875" style="5" customWidth="1"/>
  </cols>
  <sheetData>
    <row r="1" ht="4.5" customHeight="1"/>
    <row r="2" spans="2:24" ht="39" customHeight="1">
      <c r="B2" s="41" t="s">
        <v>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2:24" s="6" customFormat="1" ht="22.5" customHeight="1">
      <c r="B3" s="39" t="s">
        <v>12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ht="11.25" customHeight="1"/>
    <row r="5" spans="2:24" ht="6" customHeight="1">
      <c r="B5" s="61" t="s">
        <v>0</v>
      </c>
      <c r="C5" s="7"/>
      <c r="D5" s="8"/>
      <c r="E5" s="9"/>
      <c r="F5" s="10"/>
      <c r="H5" s="8"/>
      <c r="I5" s="9"/>
      <c r="J5" s="10"/>
      <c r="L5" s="52" t="s">
        <v>7</v>
      </c>
      <c r="M5" s="53"/>
      <c r="N5" s="53"/>
      <c r="O5" s="54"/>
      <c r="P5" s="11"/>
      <c r="Q5" s="8"/>
      <c r="R5" s="9"/>
      <c r="S5" s="10"/>
      <c r="U5" s="52" t="s">
        <v>10</v>
      </c>
      <c r="V5" s="53"/>
      <c r="W5" s="53"/>
      <c r="X5" s="54"/>
    </row>
    <row r="6" spans="2:24" s="13" customFormat="1" ht="18" customHeight="1">
      <c r="B6" s="61"/>
      <c r="C6" s="7"/>
      <c r="D6" s="42" t="s">
        <v>5</v>
      </c>
      <c r="E6" s="43"/>
      <c r="F6" s="44"/>
      <c r="G6" s="12"/>
      <c r="H6" s="42" t="s">
        <v>6</v>
      </c>
      <c r="I6" s="43"/>
      <c r="J6" s="44"/>
      <c r="K6" s="12"/>
      <c r="L6" s="55"/>
      <c r="M6" s="56"/>
      <c r="N6" s="56"/>
      <c r="O6" s="57"/>
      <c r="P6" s="11"/>
      <c r="Q6" s="42" t="s">
        <v>9</v>
      </c>
      <c r="R6" s="43"/>
      <c r="S6" s="44"/>
      <c r="U6" s="55"/>
      <c r="V6" s="56"/>
      <c r="W6" s="56"/>
      <c r="X6" s="57"/>
    </row>
    <row r="7" spans="2:24" s="13" customFormat="1" ht="16.5" customHeight="1">
      <c r="B7" s="61"/>
      <c r="C7" s="7"/>
      <c r="D7" s="45" t="s">
        <v>3</v>
      </c>
      <c r="E7" s="46"/>
      <c r="F7" s="47"/>
      <c r="G7" s="17"/>
      <c r="H7" s="45" t="s">
        <v>3</v>
      </c>
      <c r="I7" s="46"/>
      <c r="J7" s="47"/>
      <c r="K7" s="17"/>
      <c r="L7" s="55"/>
      <c r="M7" s="56"/>
      <c r="N7" s="56"/>
      <c r="O7" s="57"/>
      <c r="P7" s="11"/>
      <c r="Q7" s="45" t="s">
        <v>3</v>
      </c>
      <c r="R7" s="46"/>
      <c r="S7" s="47"/>
      <c r="U7" s="55"/>
      <c r="V7" s="56"/>
      <c r="W7" s="56"/>
      <c r="X7" s="57"/>
    </row>
    <row r="8" spans="2:24" s="13" customFormat="1" ht="9" customHeight="1">
      <c r="B8" s="61"/>
      <c r="C8" s="7"/>
      <c r="D8" s="14"/>
      <c r="E8" s="15"/>
      <c r="F8" s="16"/>
      <c r="G8" s="17"/>
      <c r="H8" s="14"/>
      <c r="I8" s="15"/>
      <c r="J8" s="16"/>
      <c r="K8" s="17"/>
      <c r="L8" s="55"/>
      <c r="M8" s="56"/>
      <c r="N8" s="56"/>
      <c r="O8" s="57"/>
      <c r="P8" s="11"/>
      <c r="Q8" s="18"/>
      <c r="R8" s="19"/>
      <c r="S8" s="20"/>
      <c r="U8" s="55"/>
      <c r="V8" s="56"/>
      <c r="W8" s="56"/>
      <c r="X8" s="57"/>
    </row>
    <row r="9" spans="2:24" s="13" customFormat="1" ht="20.25" customHeight="1">
      <c r="B9" s="61"/>
      <c r="C9" s="7"/>
      <c r="D9" s="50">
        <v>4738984</v>
      </c>
      <c r="E9" s="51"/>
      <c r="F9" s="38"/>
      <c r="G9" s="21"/>
      <c r="H9" s="50">
        <v>5457752</v>
      </c>
      <c r="I9" s="51"/>
      <c r="J9" s="38"/>
      <c r="K9" s="21"/>
      <c r="L9" s="55"/>
      <c r="M9" s="56"/>
      <c r="N9" s="56"/>
      <c r="O9" s="57"/>
      <c r="P9" s="11"/>
      <c r="Q9" s="62">
        <v>6536552</v>
      </c>
      <c r="R9" s="63"/>
      <c r="S9" s="64"/>
      <c r="U9" s="55"/>
      <c r="V9" s="56"/>
      <c r="W9" s="56"/>
      <c r="X9" s="57"/>
    </row>
    <row r="10" spans="2:24" ht="4.5" customHeight="1">
      <c r="B10" s="61"/>
      <c r="C10" s="7"/>
      <c r="D10" s="22"/>
      <c r="E10" s="23"/>
      <c r="F10" s="23"/>
      <c r="H10" s="23"/>
      <c r="I10" s="23"/>
      <c r="J10" s="24"/>
      <c r="L10" s="58"/>
      <c r="M10" s="59"/>
      <c r="N10" s="59"/>
      <c r="O10" s="60"/>
      <c r="P10" s="11"/>
      <c r="Q10" s="22"/>
      <c r="R10" s="23"/>
      <c r="S10" s="24"/>
      <c r="U10" s="58"/>
      <c r="V10" s="59"/>
      <c r="W10" s="59"/>
      <c r="X10" s="60"/>
    </row>
    <row r="11" spans="2:24" ht="48.75" customHeight="1">
      <c r="B11" s="61"/>
      <c r="C11" s="7"/>
      <c r="D11" s="25" t="s">
        <v>4</v>
      </c>
      <c r="E11" s="26" t="s">
        <v>1</v>
      </c>
      <c r="F11" s="25" t="s">
        <v>2</v>
      </c>
      <c r="G11" s="27"/>
      <c r="H11" s="25" t="s">
        <v>4</v>
      </c>
      <c r="I11" s="26" t="s">
        <v>1</v>
      </c>
      <c r="J11" s="25" t="s">
        <v>2</v>
      </c>
      <c r="K11" s="28"/>
      <c r="L11" s="48" t="s">
        <v>1</v>
      </c>
      <c r="M11" s="49"/>
      <c r="N11" s="48" t="s">
        <v>2</v>
      </c>
      <c r="O11" s="49"/>
      <c r="P11" s="29"/>
      <c r="Q11" s="25" t="s">
        <v>4</v>
      </c>
      <c r="R11" s="26" t="s">
        <v>1</v>
      </c>
      <c r="S11" s="25" t="s">
        <v>2</v>
      </c>
      <c r="U11" s="48" t="s">
        <v>1</v>
      </c>
      <c r="V11" s="49"/>
      <c r="W11" s="48" t="s">
        <v>2</v>
      </c>
      <c r="X11" s="49"/>
    </row>
    <row r="12" spans="2:24" ht="16.5" customHeight="1">
      <c r="B12" s="36">
        <v>39692</v>
      </c>
      <c r="C12" s="30"/>
      <c r="D12" s="1">
        <v>30195</v>
      </c>
      <c r="E12" s="1">
        <f>D12</f>
        <v>30195</v>
      </c>
      <c r="F12" s="1">
        <f>E12+D9</f>
        <v>4769179</v>
      </c>
      <c r="G12" s="31"/>
      <c r="H12" s="1">
        <v>44459</v>
      </c>
      <c r="I12" s="1">
        <f>H12</f>
        <v>44459</v>
      </c>
      <c r="J12" s="1">
        <f>I12+H9</f>
        <v>5502211</v>
      </c>
      <c r="K12" s="32"/>
      <c r="L12" s="1">
        <f>I12-E12</f>
        <v>14264</v>
      </c>
      <c r="M12" s="33">
        <f>L12/E12</f>
        <v>0.4723960920682232</v>
      </c>
      <c r="N12" s="1">
        <f>J12-F12</f>
        <v>733032</v>
      </c>
      <c r="O12" s="33">
        <f>N12/F12</f>
        <v>0.15370192647413738</v>
      </c>
      <c r="P12" s="34"/>
      <c r="Q12" s="1">
        <v>33482</v>
      </c>
      <c r="R12" s="1">
        <f>Q12</f>
        <v>33482</v>
      </c>
      <c r="S12" s="1">
        <f>R12+Q9</f>
        <v>6570034</v>
      </c>
      <c r="U12" s="1">
        <f aca="true" t="shared" si="0" ref="U12:U27">IF(R12="","",R12-I12)</f>
        <v>-10977</v>
      </c>
      <c r="V12" s="33">
        <f>IF(U12="","",U12/I12)</f>
        <v>-0.246901639712994</v>
      </c>
      <c r="W12" s="1">
        <f>IF(S12="","",S12-J12)</f>
        <v>1067823</v>
      </c>
      <c r="X12" s="33">
        <f>IF(W12="","",W12/J12)</f>
        <v>0.1940716195725682</v>
      </c>
    </row>
    <row r="13" spans="2:24" ht="16.5" customHeight="1">
      <c r="B13" s="36">
        <v>39693</v>
      </c>
      <c r="C13" s="30"/>
      <c r="D13" s="1">
        <v>36406</v>
      </c>
      <c r="E13" s="1">
        <f>D13+E12</f>
        <v>66601</v>
      </c>
      <c r="F13" s="1">
        <f>F12+D13</f>
        <v>4805585</v>
      </c>
      <c r="G13" s="31"/>
      <c r="H13" s="1">
        <v>50247</v>
      </c>
      <c r="I13" s="1">
        <f>I12+H13</f>
        <v>94706</v>
      </c>
      <c r="J13" s="1">
        <f>J12+H13</f>
        <v>5552458</v>
      </c>
      <c r="K13" s="32"/>
      <c r="L13" s="1">
        <f aca="true" t="shared" si="1" ref="L13:L41">I13-E13</f>
        <v>28105</v>
      </c>
      <c r="M13" s="33">
        <f aca="true" t="shared" si="2" ref="M13:M41">L13/E13</f>
        <v>0.4219906608008889</v>
      </c>
      <c r="N13" s="1">
        <f aca="true" t="shared" si="3" ref="N13:N41">J13-F13</f>
        <v>746873</v>
      </c>
      <c r="O13" s="33">
        <f aca="true" t="shared" si="4" ref="O13:O41">N13/F13</f>
        <v>0.155417706689196</v>
      </c>
      <c r="P13" s="34"/>
      <c r="Q13" s="1">
        <v>44666</v>
      </c>
      <c r="R13" s="1">
        <f>IF(Q13&lt;1,"",R12+Q13)</f>
        <v>78148</v>
      </c>
      <c r="S13" s="1">
        <f>IF(Q13&lt;1,"",S12+Q13)</f>
        <v>6614700</v>
      </c>
      <c r="U13" s="1">
        <f t="shared" si="0"/>
        <v>-16558</v>
      </c>
      <c r="V13" s="33">
        <f aca="true" t="shared" si="5" ref="V13:V41">IF(U13="","",U13/I13)</f>
        <v>-0.1748358076573818</v>
      </c>
      <c r="W13" s="1">
        <f aca="true" t="shared" si="6" ref="W13:W41">IF(S13="","",S13-J13)</f>
        <v>1062242</v>
      </c>
      <c r="X13" s="33">
        <f aca="true" t="shared" si="7" ref="X13:X41">IF(W13="","",W13/J13)</f>
        <v>0.19131022693012717</v>
      </c>
    </row>
    <row r="14" spans="2:24" ht="16.5" customHeight="1">
      <c r="B14" s="36">
        <v>39694</v>
      </c>
      <c r="C14" s="30"/>
      <c r="D14" s="1">
        <v>40309</v>
      </c>
      <c r="E14" s="1">
        <f aca="true" t="shared" si="8" ref="E14:E41">D14+E13</f>
        <v>106910</v>
      </c>
      <c r="F14" s="1">
        <f aca="true" t="shared" si="9" ref="F14:F41">F13+D14</f>
        <v>4845894</v>
      </c>
      <c r="G14" s="31"/>
      <c r="H14" s="1">
        <v>28600</v>
      </c>
      <c r="I14" s="1">
        <f aca="true" t="shared" si="10" ref="I14:I41">I13+H14</f>
        <v>123306</v>
      </c>
      <c r="J14" s="1">
        <f aca="true" t="shared" si="11" ref="J14:J19">J13+H14</f>
        <v>5581058</v>
      </c>
      <c r="K14" s="32"/>
      <c r="L14" s="1">
        <f t="shared" si="1"/>
        <v>16396</v>
      </c>
      <c r="M14" s="33">
        <f t="shared" si="2"/>
        <v>0.1533626414741371</v>
      </c>
      <c r="N14" s="1">
        <f t="shared" si="3"/>
        <v>735164</v>
      </c>
      <c r="O14" s="33">
        <f t="shared" si="4"/>
        <v>0.1517086424094295</v>
      </c>
      <c r="P14" s="34"/>
      <c r="Q14" s="1">
        <v>43433</v>
      </c>
      <c r="R14" s="1">
        <f aca="true" t="shared" si="12" ref="R14:R41">IF(Q14&lt;1,"",R13+Q14)</f>
        <v>121581</v>
      </c>
      <c r="S14" s="1">
        <f aca="true" t="shared" si="13" ref="S14:S41">IF(Q14&lt;1,"",S13+Q14)</f>
        <v>6658133</v>
      </c>
      <c r="U14" s="1">
        <f t="shared" si="0"/>
        <v>-1725</v>
      </c>
      <c r="V14" s="33">
        <f t="shared" si="5"/>
        <v>-0.013989586881416962</v>
      </c>
      <c r="W14" s="1">
        <f t="shared" si="6"/>
        <v>1077075</v>
      </c>
      <c r="X14" s="33">
        <f t="shared" si="7"/>
        <v>0.1929876019923104</v>
      </c>
    </row>
    <row r="15" spans="2:24" ht="16.5" customHeight="1">
      <c r="B15" s="36">
        <v>39695</v>
      </c>
      <c r="C15" s="30"/>
      <c r="D15" s="1">
        <v>23752</v>
      </c>
      <c r="E15" s="1">
        <f t="shared" si="8"/>
        <v>130662</v>
      </c>
      <c r="F15" s="1">
        <f t="shared" si="9"/>
        <v>4869646</v>
      </c>
      <c r="G15" s="31"/>
      <c r="H15" s="1">
        <v>37566</v>
      </c>
      <c r="I15" s="1">
        <f t="shared" si="10"/>
        <v>160872</v>
      </c>
      <c r="J15" s="1">
        <f t="shared" si="11"/>
        <v>5618624</v>
      </c>
      <c r="K15" s="32"/>
      <c r="L15" s="1">
        <f t="shared" si="1"/>
        <v>30210</v>
      </c>
      <c r="M15" s="33">
        <f t="shared" si="2"/>
        <v>0.23120723699315793</v>
      </c>
      <c r="N15" s="1">
        <f t="shared" si="3"/>
        <v>748978</v>
      </c>
      <c r="O15" s="33">
        <f t="shared" si="4"/>
        <v>0.15380543062062416</v>
      </c>
      <c r="P15" s="34"/>
      <c r="Q15" s="1">
        <v>34491</v>
      </c>
      <c r="R15" s="1">
        <f t="shared" si="12"/>
        <v>156072</v>
      </c>
      <c r="S15" s="1">
        <f t="shared" si="13"/>
        <v>6692624</v>
      </c>
      <c r="U15" s="1">
        <f t="shared" si="0"/>
        <v>-4800</v>
      </c>
      <c r="V15" s="33">
        <f t="shared" si="5"/>
        <v>-0.02983738624496494</v>
      </c>
      <c r="W15" s="1">
        <f t="shared" si="6"/>
        <v>1074000</v>
      </c>
      <c r="X15" s="33">
        <f t="shared" si="7"/>
        <v>0.19115000398674123</v>
      </c>
    </row>
    <row r="16" spans="2:24" ht="16.5" customHeight="1">
      <c r="B16" s="36">
        <v>39696</v>
      </c>
      <c r="C16" s="30"/>
      <c r="D16" s="1">
        <v>29699</v>
      </c>
      <c r="E16" s="1">
        <f t="shared" si="8"/>
        <v>160361</v>
      </c>
      <c r="F16" s="1">
        <f t="shared" si="9"/>
        <v>4899345</v>
      </c>
      <c r="G16" s="31"/>
      <c r="H16" s="1">
        <v>35437</v>
      </c>
      <c r="I16" s="1">
        <f t="shared" si="10"/>
        <v>196309</v>
      </c>
      <c r="J16" s="1">
        <f t="shared" si="11"/>
        <v>5654061</v>
      </c>
      <c r="K16" s="32"/>
      <c r="L16" s="1">
        <f t="shared" si="1"/>
        <v>35948</v>
      </c>
      <c r="M16" s="33">
        <f t="shared" si="2"/>
        <v>0.224169218201433</v>
      </c>
      <c r="N16" s="1">
        <f t="shared" si="3"/>
        <v>754716</v>
      </c>
      <c r="O16" s="33">
        <f t="shared" si="4"/>
        <v>0.15404426510074307</v>
      </c>
      <c r="P16" s="34"/>
      <c r="Q16" s="1">
        <v>41695</v>
      </c>
      <c r="R16" s="1">
        <f t="shared" si="12"/>
        <v>197767</v>
      </c>
      <c r="S16" s="1">
        <f t="shared" si="13"/>
        <v>6734319</v>
      </c>
      <c r="U16" s="1">
        <f t="shared" si="0"/>
        <v>1458</v>
      </c>
      <c r="V16" s="33">
        <f t="shared" si="5"/>
        <v>0.007427066512487966</v>
      </c>
      <c r="W16" s="1">
        <f t="shared" si="6"/>
        <v>1080258</v>
      </c>
      <c r="X16" s="33">
        <f t="shared" si="7"/>
        <v>0.1910587805826644</v>
      </c>
    </row>
    <row r="17" spans="2:24" ht="16.5" customHeight="1">
      <c r="B17" s="36">
        <v>39697</v>
      </c>
      <c r="C17" s="30"/>
      <c r="D17" s="1">
        <v>21938</v>
      </c>
      <c r="E17" s="1">
        <f t="shared" si="8"/>
        <v>182299</v>
      </c>
      <c r="F17" s="1">
        <f t="shared" si="9"/>
        <v>4921283</v>
      </c>
      <c r="G17" s="31"/>
      <c r="H17" s="1">
        <v>29671</v>
      </c>
      <c r="I17" s="1">
        <f>I16+H17</f>
        <v>225980</v>
      </c>
      <c r="J17" s="1">
        <f t="shared" si="11"/>
        <v>5683732</v>
      </c>
      <c r="K17" s="32"/>
      <c r="L17" s="1">
        <f t="shared" si="1"/>
        <v>43681</v>
      </c>
      <c r="M17" s="33">
        <f t="shared" si="2"/>
        <v>0.23961184647200479</v>
      </c>
      <c r="N17" s="1">
        <f t="shared" si="3"/>
        <v>762449</v>
      </c>
      <c r="O17" s="33">
        <f t="shared" si="4"/>
        <v>0.15492890776653162</v>
      </c>
      <c r="P17" s="34"/>
      <c r="Q17" s="1">
        <v>52208</v>
      </c>
      <c r="R17" s="1">
        <f t="shared" si="12"/>
        <v>249975</v>
      </c>
      <c r="S17" s="1">
        <f t="shared" si="13"/>
        <v>6786527</v>
      </c>
      <c r="U17" s="1">
        <f t="shared" si="0"/>
        <v>23995</v>
      </c>
      <c r="V17" s="33">
        <f t="shared" si="5"/>
        <v>0.10618196300557571</v>
      </c>
      <c r="W17" s="1">
        <f t="shared" si="6"/>
        <v>1102795</v>
      </c>
      <c r="X17" s="33">
        <f t="shared" si="7"/>
        <v>0.19402656564384105</v>
      </c>
    </row>
    <row r="18" spans="2:24" ht="16.5" customHeight="1">
      <c r="B18" s="36">
        <v>39698</v>
      </c>
      <c r="C18" s="30"/>
      <c r="D18" s="1">
        <v>20321</v>
      </c>
      <c r="E18" s="1">
        <f t="shared" si="8"/>
        <v>202620</v>
      </c>
      <c r="F18" s="1">
        <f t="shared" si="9"/>
        <v>4941604</v>
      </c>
      <c r="G18" s="31"/>
      <c r="H18" s="1">
        <v>40353</v>
      </c>
      <c r="I18" s="1">
        <f t="shared" si="10"/>
        <v>266333</v>
      </c>
      <c r="J18" s="1">
        <f t="shared" si="11"/>
        <v>5724085</v>
      </c>
      <c r="K18" s="32"/>
      <c r="L18" s="1">
        <f t="shared" si="1"/>
        <v>63713</v>
      </c>
      <c r="M18" s="33">
        <f t="shared" si="2"/>
        <v>0.31444576053696577</v>
      </c>
      <c r="N18" s="1">
        <f t="shared" si="3"/>
        <v>782481</v>
      </c>
      <c r="O18" s="33">
        <f t="shared" si="4"/>
        <v>0.15834554933984998</v>
      </c>
      <c r="P18" s="34"/>
      <c r="Q18" s="1">
        <v>50394</v>
      </c>
      <c r="R18" s="1">
        <f t="shared" si="12"/>
        <v>300369</v>
      </c>
      <c r="S18" s="1">
        <f t="shared" si="13"/>
        <v>6836921</v>
      </c>
      <c r="U18" s="1">
        <f t="shared" si="0"/>
        <v>34036</v>
      </c>
      <c r="V18" s="33">
        <f t="shared" si="5"/>
        <v>0.12779490337284527</v>
      </c>
      <c r="W18" s="1">
        <f t="shared" si="6"/>
        <v>1112836</v>
      </c>
      <c r="X18" s="33">
        <f t="shared" si="7"/>
        <v>0.19441290616753595</v>
      </c>
    </row>
    <row r="19" spans="2:24" ht="16.5" customHeight="1">
      <c r="B19" s="36">
        <v>39699</v>
      </c>
      <c r="C19" s="30"/>
      <c r="D19" s="1">
        <v>27144</v>
      </c>
      <c r="E19" s="1">
        <f t="shared" si="8"/>
        <v>229764</v>
      </c>
      <c r="F19" s="1">
        <f t="shared" si="9"/>
        <v>4968748</v>
      </c>
      <c r="G19" s="31"/>
      <c r="H19" s="1">
        <v>43872</v>
      </c>
      <c r="I19" s="1">
        <f t="shared" si="10"/>
        <v>310205</v>
      </c>
      <c r="J19" s="1">
        <f t="shared" si="11"/>
        <v>5767957</v>
      </c>
      <c r="K19" s="32"/>
      <c r="L19" s="1">
        <f t="shared" si="1"/>
        <v>80441</v>
      </c>
      <c r="M19" s="33">
        <f t="shared" si="2"/>
        <v>0.3501027140892394</v>
      </c>
      <c r="N19" s="1">
        <f t="shared" si="3"/>
        <v>799209</v>
      </c>
      <c r="O19" s="33">
        <f t="shared" si="4"/>
        <v>0.1608471590831332</v>
      </c>
      <c r="P19" s="34"/>
      <c r="Q19" s="1">
        <v>32341</v>
      </c>
      <c r="R19" s="1">
        <f t="shared" si="12"/>
        <v>332710</v>
      </c>
      <c r="S19" s="1">
        <f t="shared" si="13"/>
        <v>6869262</v>
      </c>
      <c r="U19" s="1">
        <f t="shared" si="0"/>
        <v>22505</v>
      </c>
      <c r="V19" s="33">
        <f t="shared" si="5"/>
        <v>0.07254879837526797</v>
      </c>
      <c r="W19" s="1">
        <f t="shared" si="6"/>
        <v>1101305</v>
      </c>
      <c r="X19" s="33">
        <f t="shared" si="7"/>
        <v>0.19093502257385067</v>
      </c>
    </row>
    <row r="20" spans="2:24" ht="16.5" customHeight="1">
      <c r="B20" s="36">
        <v>39700</v>
      </c>
      <c r="C20" s="30"/>
      <c r="D20" s="1">
        <v>33047</v>
      </c>
      <c r="E20" s="1">
        <f t="shared" si="8"/>
        <v>262811</v>
      </c>
      <c r="F20" s="1">
        <f t="shared" si="9"/>
        <v>5001795</v>
      </c>
      <c r="G20" s="31"/>
      <c r="H20" s="1">
        <v>48104</v>
      </c>
      <c r="I20" s="1">
        <f t="shared" si="10"/>
        <v>358309</v>
      </c>
      <c r="J20" s="1">
        <f aca="true" t="shared" si="14" ref="J20:J41">J19+H20</f>
        <v>5816061</v>
      </c>
      <c r="K20" s="32"/>
      <c r="L20" s="1">
        <f t="shared" si="1"/>
        <v>95498</v>
      </c>
      <c r="M20" s="33">
        <f t="shared" si="2"/>
        <v>0.36337139617443714</v>
      </c>
      <c r="N20" s="1">
        <f t="shared" si="3"/>
        <v>814266</v>
      </c>
      <c r="O20" s="33">
        <f t="shared" si="4"/>
        <v>0.16279475668235105</v>
      </c>
      <c r="P20" s="34"/>
      <c r="Q20" s="1">
        <v>45025</v>
      </c>
      <c r="R20" s="1">
        <f t="shared" si="12"/>
        <v>377735</v>
      </c>
      <c r="S20" s="1">
        <f t="shared" si="13"/>
        <v>6914287</v>
      </c>
      <c r="U20" s="1">
        <f t="shared" si="0"/>
        <v>19426</v>
      </c>
      <c r="V20" s="33">
        <f t="shared" si="5"/>
        <v>0.05421577465260432</v>
      </c>
      <c r="W20" s="1">
        <f t="shared" si="6"/>
        <v>1098226</v>
      </c>
      <c r="X20" s="33">
        <f t="shared" si="7"/>
        <v>0.18882642393193608</v>
      </c>
    </row>
    <row r="21" spans="2:24" ht="16.5" customHeight="1">
      <c r="B21" s="36">
        <v>39701</v>
      </c>
      <c r="C21" s="30"/>
      <c r="D21" s="1">
        <v>37134</v>
      </c>
      <c r="E21" s="1">
        <f t="shared" si="8"/>
        <v>299945</v>
      </c>
      <c r="F21" s="1">
        <f t="shared" si="9"/>
        <v>5038929</v>
      </c>
      <c r="G21" s="31"/>
      <c r="H21" s="1">
        <v>25680</v>
      </c>
      <c r="I21" s="1">
        <f t="shared" si="10"/>
        <v>383989</v>
      </c>
      <c r="J21" s="1">
        <f t="shared" si="14"/>
        <v>5841741</v>
      </c>
      <c r="K21" s="32"/>
      <c r="L21" s="1">
        <f t="shared" si="1"/>
        <v>84044</v>
      </c>
      <c r="M21" s="33">
        <f t="shared" si="2"/>
        <v>0.28019803630665624</v>
      </c>
      <c r="N21" s="1">
        <f t="shared" si="3"/>
        <v>802812</v>
      </c>
      <c r="O21" s="33">
        <f t="shared" si="4"/>
        <v>0.1593219511527152</v>
      </c>
      <c r="P21" s="34"/>
      <c r="Q21" s="1">
        <v>42616</v>
      </c>
      <c r="R21" s="1">
        <f t="shared" si="12"/>
        <v>420351</v>
      </c>
      <c r="S21" s="1">
        <f t="shared" si="13"/>
        <v>6956903</v>
      </c>
      <c r="U21" s="1">
        <f t="shared" si="0"/>
        <v>36362</v>
      </c>
      <c r="V21" s="33">
        <f t="shared" si="5"/>
        <v>0.09469542096257966</v>
      </c>
      <c r="W21" s="1">
        <f t="shared" si="6"/>
        <v>1115162</v>
      </c>
      <c r="X21" s="33">
        <f t="shared" si="7"/>
        <v>0.1908954881772403</v>
      </c>
    </row>
    <row r="22" spans="2:24" ht="16.5" customHeight="1">
      <c r="B22" s="36">
        <v>39702</v>
      </c>
      <c r="C22" s="30"/>
      <c r="D22" s="1">
        <v>21243</v>
      </c>
      <c r="E22" s="1">
        <f t="shared" si="8"/>
        <v>321188</v>
      </c>
      <c r="F22" s="1">
        <f t="shared" si="9"/>
        <v>5060172</v>
      </c>
      <c r="G22" s="31"/>
      <c r="H22" s="1">
        <v>38885</v>
      </c>
      <c r="I22" s="1">
        <f t="shared" si="10"/>
        <v>422874</v>
      </c>
      <c r="J22" s="1">
        <f t="shared" si="14"/>
        <v>5880626</v>
      </c>
      <c r="K22" s="32"/>
      <c r="L22" s="1">
        <f t="shared" si="1"/>
        <v>101686</v>
      </c>
      <c r="M22" s="33">
        <f t="shared" si="2"/>
        <v>0.3165933970135871</v>
      </c>
      <c r="N22" s="1">
        <f t="shared" si="3"/>
        <v>820454</v>
      </c>
      <c r="O22" s="33">
        <f t="shared" si="4"/>
        <v>0.16213954782564705</v>
      </c>
      <c r="P22" s="34"/>
      <c r="Q22" s="1">
        <v>35096</v>
      </c>
      <c r="R22" s="1">
        <f t="shared" si="12"/>
        <v>455447</v>
      </c>
      <c r="S22" s="1">
        <f t="shared" si="13"/>
        <v>6991999</v>
      </c>
      <c r="U22" s="1">
        <f t="shared" si="0"/>
        <v>32573</v>
      </c>
      <c r="V22" s="33">
        <f t="shared" si="5"/>
        <v>0.07702767254548636</v>
      </c>
      <c r="W22" s="1">
        <f t="shared" si="6"/>
        <v>1111373</v>
      </c>
      <c r="X22" s="33">
        <f t="shared" si="7"/>
        <v>0.18898889335931243</v>
      </c>
    </row>
    <row r="23" spans="2:24" ht="16.5" customHeight="1">
      <c r="B23" s="36">
        <v>39703</v>
      </c>
      <c r="C23" s="30"/>
      <c r="D23" s="1">
        <v>26712</v>
      </c>
      <c r="E23" s="1">
        <f t="shared" si="8"/>
        <v>347900</v>
      </c>
      <c r="F23" s="1">
        <f t="shared" si="9"/>
        <v>5086884</v>
      </c>
      <c r="G23" s="31"/>
      <c r="H23" s="1">
        <v>37160</v>
      </c>
      <c r="I23" s="1">
        <f t="shared" si="10"/>
        <v>460034</v>
      </c>
      <c r="J23" s="1">
        <f t="shared" si="14"/>
        <v>5917786</v>
      </c>
      <c r="K23" s="32"/>
      <c r="L23" s="1">
        <f t="shared" si="1"/>
        <v>112134</v>
      </c>
      <c r="M23" s="33">
        <f t="shared" si="2"/>
        <v>0.3223167576889911</v>
      </c>
      <c r="N23" s="1">
        <f t="shared" si="3"/>
        <v>830902</v>
      </c>
      <c r="O23" s="33">
        <f t="shared" si="4"/>
        <v>0.16334203807281628</v>
      </c>
      <c r="P23" s="34"/>
      <c r="Q23" s="1">
        <v>39043</v>
      </c>
      <c r="R23" s="1">
        <f t="shared" si="12"/>
        <v>494490</v>
      </c>
      <c r="S23" s="1">
        <f t="shared" si="13"/>
        <v>7031042</v>
      </c>
      <c r="U23" s="1">
        <f t="shared" si="0"/>
        <v>34456</v>
      </c>
      <c r="V23" s="33">
        <f t="shared" si="5"/>
        <v>0.07489881182695192</v>
      </c>
      <c r="W23" s="1">
        <f t="shared" si="6"/>
        <v>1113256</v>
      </c>
      <c r="X23" s="33">
        <f t="shared" si="7"/>
        <v>0.18812035447040498</v>
      </c>
    </row>
    <row r="24" spans="2:24" ht="16.5" customHeight="1">
      <c r="B24" s="36">
        <v>39704</v>
      </c>
      <c r="C24" s="30"/>
      <c r="D24" s="1">
        <v>17762</v>
      </c>
      <c r="E24" s="1">
        <f t="shared" si="8"/>
        <v>365662</v>
      </c>
      <c r="F24" s="1">
        <f t="shared" si="9"/>
        <v>5104646</v>
      </c>
      <c r="G24" s="31"/>
      <c r="H24" s="1">
        <v>29907</v>
      </c>
      <c r="I24" s="1">
        <f t="shared" si="10"/>
        <v>489941</v>
      </c>
      <c r="J24" s="1">
        <f t="shared" si="14"/>
        <v>5947693</v>
      </c>
      <c r="K24" s="32"/>
      <c r="L24" s="1">
        <f t="shared" si="1"/>
        <v>124279</v>
      </c>
      <c r="M24" s="33">
        <f t="shared" si="2"/>
        <v>0.33987398198336166</v>
      </c>
      <c r="N24" s="1">
        <f t="shared" si="3"/>
        <v>843047</v>
      </c>
      <c r="O24" s="33">
        <f t="shared" si="4"/>
        <v>0.16515288229585362</v>
      </c>
      <c r="P24" s="34"/>
      <c r="Q24" s="1">
        <v>52036</v>
      </c>
      <c r="R24" s="1">
        <f t="shared" si="12"/>
        <v>546526</v>
      </c>
      <c r="S24" s="1">
        <f t="shared" si="13"/>
        <v>7083078</v>
      </c>
      <c r="U24" s="1">
        <f t="shared" si="0"/>
        <v>56585</v>
      </c>
      <c r="V24" s="33">
        <f t="shared" si="5"/>
        <v>0.11549349819672165</v>
      </c>
      <c r="W24" s="1">
        <f t="shared" si="6"/>
        <v>1135385</v>
      </c>
      <c r="X24" s="33">
        <f t="shared" si="7"/>
        <v>0.19089502433968936</v>
      </c>
    </row>
    <row r="25" spans="2:24" ht="16.5" customHeight="1">
      <c r="B25" s="36">
        <v>39705</v>
      </c>
      <c r="C25" s="30"/>
      <c r="D25" s="1">
        <v>20120</v>
      </c>
      <c r="E25" s="1">
        <f t="shared" si="8"/>
        <v>385782</v>
      </c>
      <c r="F25" s="1">
        <f t="shared" si="9"/>
        <v>5124766</v>
      </c>
      <c r="G25" s="31"/>
      <c r="H25" s="1">
        <v>38145</v>
      </c>
      <c r="I25" s="1">
        <f t="shared" si="10"/>
        <v>528086</v>
      </c>
      <c r="J25" s="1">
        <f t="shared" si="14"/>
        <v>5985838</v>
      </c>
      <c r="K25" s="32"/>
      <c r="L25" s="1">
        <f t="shared" si="1"/>
        <v>142304</v>
      </c>
      <c r="M25" s="33">
        <f t="shared" si="2"/>
        <v>0.36887153884836515</v>
      </c>
      <c r="N25" s="1">
        <f t="shared" si="3"/>
        <v>861072</v>
      </c>
      <c r="O25" s="33">
        <f t="shared" si="4"/>
        <v>0.1680217204063561</v>
      </c>
      <c r="P25" s="34"/>
      <c r="Q25" s="1">
        <v>52363</v>
      </c>
      <c r="R25" s="1">
        <f t="shared" si="12"/>
        <v>598889</v>
      </c>
      <c r="S25" s="1">
        <f t="shared" si="13"/>
        <v>7135441</v>
      </c>
      <c r="U25" s="1">
        <f t="shared" si="0"/>
        <v>70803</v>
      </c>
      <c r="V25" s="33">
        <f t="shared" si="5"/>
        <v>0.13407475297584107</v>
      </c>
      <c r="W25" s="1">
        <f t="shared" si="6"/>
        <v>1149603</v>
      </c>
      <c r="X25" s="33">
        <f t="shared" si="7"/>
        <v>0.19205381101192515</v>
      </c>
    </row>
    <row r="26" spans="2:24" ht="16.5" customHeight="1">
      <c r="B26" s="36">
        <v>39706</v>
      </c>
      <c r="C26" s="30"/>
      <c r="D26" s="1">
        <v>26946</v>
      </c>
      <c r="E26" s="1">
        <f t="shared" si="8"/>
        <v>412728</v>
      </c>
      <c r="F26" s="1">
        <f t="shared" si="9"/>
        <v>5151712</v>
      </c>
      <c r="G26" s="31"/>
      <c r="H26" s="1">
        <v>43888</v>
      </c>
      <c r="I26" s="1">
        <f t="shared" si="10"/>
        <v>571974</v>
      </c>
      <c r="J26" s="1">
        <f t="shared" si="14"/>
        <v>6029726</v>
      </c>
      <c r="K26" s="32"/>
      <c r="L26" s="1">
        <f t="shared" si="1"/>
        <v>159246</v>
      </c>
      <c r="M26" s="33">
        <f t="shared" si="2"/>
        <v>0.38583764610106414</v>
      </c>
      <c r="N26" s="1">
        <f t="shared" si="3"/>
        <v>878014</v>
      </c>
      <c r="O26" s="33">
        <f t="shared" si="4"/>
        <v>0.17043149927635706</v>
      </c>
      <c r="P26" s="34"/>
      <c r="Q26" s="1">
        <v>33616</v>
      </c>
      <c r="R26" s="1">
        <f t="shared" si="12"/>
        <v>632505</v>
      </c>
      <c r="S26" s="1">
        <f t="shared" si="13"/>
        <v>7169057</v>
      </c>
      <c r="U26" s="1">
        <f t="shared" si="0"/>
        <v>60531</v>
      </c>
      <c r="V26" s="33">
        <f t="shared" si="5"/>
        <v>0.10582823694783329</v>
      </c>
      <c r="W26" s="1">
        <f t="shared" si="6"/>
        <v>1139331</v>
      </c>
      <c r="X26" s="33">
        <f t="shared" si="7"/>
        <v>0.18895236698981016</v>
      </c>
    </row>
    <row r="27" spans="2:24" ht="16.5" customHeight="1">
      <c r="B27" s="36">
        <v>39707</v>
      </c>
      <c r="C27" s="30"/>
      <c r="D27" s="1">
        <v>34774</v>
      </c>
      <c r="E27" s="1">
        <f t="shared" si="8"/>
        <v>447502</v>
      </c>
      <c r="F27" s="1">
        <f t="shared" si="9"/>
        <v>5186486</v>
      </c>
      <c r="G27" s="31"/>
      <c r="H27" s="1">
        <v>50524</v>
      </c>
      <c r="I27" s="1">
        <f t="shared" si="10"/>
        <v>622498</v>
      </c>
      <c r="J27" s="1">
        <f t="shared" si="14"/>
        <v>6080250</v>
      </c>
      <c r="K27" s="32"/>
      <c r="L27" s="1">
        <f t="shared" si="1"/>
        <v>174996</v>
      </c>
      <c r="M27" s="33">
        <f t="shared" si="2"/>
        <v>0.39105076625355867</v>
      </c>
      <c r="N27" s="1">
        <f t="shared" si="3"/>
        <v>893764</v>
      </c>
      <c r="O27" s="33">
        <f t="shared" si="4"/>
        <v>0.17232553987420385</v>
      </c>
      <c r="P27" s="34"/>
      <c r="Q27" s="1">
        <v>46251</v>
      </c>
      <c r="R27" s="1">
        <f t="shared" si="12"/>
        <v>678756</v>
      </c>
      <c r="S27" s="1">
        <f t="shared" si="13"/>
        <v>7215308</v>
      </c>
      <c r="U27" s="1">
        <f t="shared" si="0"/>
        <v>56258</v>
      </c>
      <c r="V27" s="33">
        <f t="shared" si="5"/>
        <v>0.09037458754887566</v>
      </c>
      <c r="W27" s="1">
        <f t="shared" si="6"/>
        <v>1135058</v>
      </c>
      <c r="X27" s="33">
        <f t="shared" si="7"/>
        <v>0.1866794950865507</v>
      </c>
    </row>
    <row r="28" spans="2:24" ht="16.5" customHeight="1">
      <c r="B28" s="36">
        <v>39708</v>
      </c>
      <c r="C28" s="30"/>
      <c r="D28" s="1">
        <v>38185</v>
      </c>
      <c r="E28" s="1">
        <f t="shared" si="8"/>
        <v>485687</v>
      </c>
      <c r="F28" s="1">
        <f t="shared" si="9"/>
        <v>5224671</v>
      </c>
      <c r="G28" s="31"/>
      <c r="H28" s="1">
        <v>26967</v>
      </c>
      <c r="I28" s="1">
        <f t="shared" si="10"/>
        <v>649465</v>
      </c>
      <c r="J28" s="1">
        <f t="shared" si="14"/>
        <v>6107217</v>
      </c>
      <c r="K28" s="32"/>
      <c r="L28" s="1">
        <f t="shared" si="1"/>
        <v>163778</v>
      </c>
      <c r="M28" s="33">
        <f t="shared" si="2"/>
        <v>0.3372089432082802</v>
      </c>
      <c r="N28" s="1">
        <f t="shared" si="3"/>
        <v>882546</v>
      </c>
      <c r="O28" s="33">
        <f t="shared" si="4"/>
        <v>0.16891896159585934</v>
      </c>
      <c r="P28" s="34"/>
      <c r="Q28" s="1">
        <v>41020</v>
      </c>
      <c r="R28" s="1">
        <f t="shared" si="12"/>
        <v>719776</v>
      </c>
      <c r="S28" s="1">
        <f t="shared" si="13"/>
        <v>7256328</v>
      </c>
      <c r="U28" s="1">
        <f aca="true" t="shared" si="15" ref="U28:U41">IF(R28="","",R28-I28)</f>
        <v>70311</v>
      </c>
      <c r="V28" s="33">
        <f t="shared" si="5"/>
        <v>0.10825987543593574</v>
      </c>
      <c r="W28" s="1">
        <f t="shared" si="6"/>
        <v>1149111</v>
      </c>
      <c r="X28" s="33">
        <f t="shared" si="7"/>
        <v>0.18815624203299147</v>
      </c>
    </row>
    <row r="29" spans="2:24" ht="16.5" customHeight="1">
      <c r="B29" s="36">
        <v>39709</v>
      </c>
      <c r="C29" s="30"/>
      <c r="D29" s="1">
        <v>21250</v>
      </c>
      <c r="E29" s="1">
        <f t="shared" si="8"/>
        <v>506937</v>
      </c>
      <c r="F29" s="1">
        <f t="shared" si="9"/>
        <v>5245921</v>
      </c>
      <c r="G29" s="31"/>
      <c r="H29" s="1">
        <v>36088</v>
      </c>
      <c r="I29" s="1">
        <f t="shared" si="10"/>
        <v>685553</v>
      </c>
      <c r="J29" s="1">
        <f t="shared" si="14"/>
        <v>6143305</v>
      </c>
      <c r="K29" s="32"/>
      <c r="L29" s="1">
        <f t="shared" si="1"/>
        <v>178616</v>
      </c>
      <c r="M29" s="33">
        <f t="shared" si="2"/>
        <v>0.3523435851003182</v>
      </c>
      <c r="N29" s="1">
        <f t="shared" si="3"/>
        <v>897384</v>
      </c>
      <c r="O29" s="33">
        <f t="shared" si="4"/>
        <v>0.17106319366990086</v>
      </c>
      <c r="P29" s="34"/>
      <c r="Q29" s="1">
        <v>35012</v>
      </c>
      <c r="R29" s="1">
        <f t="shared" si="12"/>
        <v>754788</v>
      </c>
      <c r="S29" s="1">
        <f t="shared" si="13"/>
        <v>7291340</v>
      </c>
      <c r="U29" s="1">
        <f t="shared" si="15"/>
        <v>69235</v>
      </c>
      <c r="V29" s="33">
        <f t="shared" si="5"/>
        <v>0.10099146236687755</v>
      </c>
      <c r="W29" s="1">
        <f t="shared" si="6"/>
        <v>1148035</v>
      </c>
      <c r="X29" s="33">
        <f t="shared" si="7"/>
        <v>0.1868757940554799</v>
      </c>
    </row>
    <row r="30" spans="2:24" ht="16.5" customHeight="1">
      <c r="B30" s="36">
        <v>39710</v>
      </c>
      <c r="C30" s="30"/>
      <c r="D30" s="1">
        <v>25678</v>
      </c>
      <c r="E30" s="1">
        <f t="shared" si="8"/>
        <v>532615</v>
      </c>
      <c r="F30" s="1">
        <f t="shared" si="9"/>
        <v>5271599</v>
      </c>
      <c r="G30" s="31"/>
      <c r="H30" s="1">
        <v>33641</v>
      </c>
      <c r="I30" s="1">
        <f t="shared" si="10"/>
        <v>719194</v>
      </c>
      <c r="J30" s="1">
        <f t="shared" si="14"/>
        <v>6176946</v>
      </c>
      <c r="K30" s="32"/>
      <c r="L30" s="1">
        <f t="shared" si="1"/>
        <v>186579</v>
      </c>
      <c r="M30" s="33">
        <f t="shared" si="2"/>
        <v>0.3503074453404429</v>
      </c>
      <c r="N30" s="1">
        <f t="shared" si="3"/>
        <v>905347</v>
      </c>
      <c r="O30" s="33">
        <f t="shared" si="4"/>
        <v>0.17174049088331642</v>
      </c>
      <c r="P30" s="34"/>
      <c r="Q30" s="1">
        <v>40483</v>
      </c>
      <c r="R30" s="1">
        <f t="shared" si="12"/>
        <v>795271</v>
      </c>
      <c r="S30" s="1">
        <f t="shared" si="13"/>
        <v>7331823</v>
      </c>
      <c r="U30" s="1">
        <f t="shared" si="15"/>
        <v>76077</v>
      </c>
      <c r="V30" s="33">
        <f t="shared" si="5"/>
        <v>0.10578091585858614</v>
      </c>
      <c r="W30" s="1">
        <f t="shared" si="6"/>
        <v>1154877</v>
      </c>
      <c r="X30" s="33">
        <f t="shared" si="7"/>
        <v>0.186965694697671</v>
      </c>
    </row>
    <row r="31" spans="2:24" s="6" customFormat="1" ht="16.5" customHeight="1">
      <c r="B31" s="36">
        <v>39711</v>
      </c>
      <c r="C31" s="35"/>
      <c r="D31" s="1">
        <v>19691</v>
      </c>
      <c r="E31" s="1">
        <f t="shared" si="8"/>
        <v>552306</v>
      </c>
      <c r="F31" s="1">
        <f t="shared" si="9"/>
        <v>5291290</v>
      </c>
      <c r="G31" s="31"/>
      <c r="H31" s="1">
        <v>27423</v>
      </c>
      <c r="I31" s="1">
        <f t="shared" si="10"/>
        <v>746617</v>
      </c>
      <c r="J31" s="1">
        <f t="shared" si="14"/>
        <v>6204369</v>
      </c>
      <c r="K31" s="32"/>
      <c r="L31" s="1">
        <f t="shared" si="1"/>
        <v>194311</v>
      </c>
      <c r="M31" s="33">
        <f t="shared" si="2"/>
        <v>0.35181765180896096</v>
      </c>
      <c r="N31" s="1">
        <f t="shared" si="3"/>
        <v>913079</v>
      </c>
      <c r="O31" s="33">
        <f t="shared" si="4"/>
        <v>0.1725626454040508</v>
      </c>
      <c r="P31" s="34"/>
      <c r="Q31" s="1">
        <v>49933</v>
      </c>
      <c r="R31" s="1">
        <f t="shared" si="12"/>
        <v>845204</v>
      </c>
      <c r="S31" s="1">
        <f t="shared" si="13"/>
        <v>7381756</v>
      </c>
      <c r="T31" s="5"/>
      <c r="U31" s="1">
        <f t="shared" si="15"/>
        <v>98587</v>
      </c>
      <c r="V31" s="33">
        <f t="shared" si="5"/>
        <v>0.1320449440610112</v>
      </c>
      <c r="W31" s="1">
        <f t="shared" si="6"/>
        <v>1177387</v>
      </c>
      <c r="X31" s="33">
        <f t="shared" si="7"/>
        <v>0.18976740422756933</v>
      </c>
    </row>
    <row r="32" spans="2:24" ht="16.5" customHeight="1">
      <c r="B32" s="36">
        <v>39712</v>
      </c>
      <c r="C32" s="30"/>
      <c r="D32" s="1">
        <v>17984</v>
      </c>
      <c r="E32" s="1">
        <f t="shared" si="8"/>
        <v>570290</v>
      </c>
      <c r="F32" s="1">
        <f t="shared" si="9"/>
        <v>5309274</v>
      </c>
      <c r="G32" s="31"/>
      <c r="H32" s="1">
        <v>35751</v>
      </c>
      <c r="I32" s="1">
        <f t="shared" si="10"/>
        <v>782368</v>
      </c>
      <c r="J32" s="1">
        <f t="shared" si="14"/>
        <v>6240120</v>
      </c>
      <c r="K32" s="32"/>
      <c r="L32" s="1">
        <f t="shared" si="1"/>
        <v>212078</v>
      </c>
      <c r="M32" s="33">
        <f t="shared" si="2"/>
        <v>0.3718774658507075</v>
      </c>
      <c r="N32" s="1">
        <f t="shared" si="3"/>
        <v>930846</v>
      </c>
      <c r="O32" s="33">
        <f t="shared" si="4"/>
        <v>0.17532453589699834</v>
      </c>
      <c r="P32" s="34"/>
      <c r="Q32" s="1">
        <v>51548</v>
      </c>
      <c r="R32" s="1">
        <f t="shared" si="12"/>
        <v>896752</v>
      </c>
      <c r="S32" s="1">
        <f t="shared" si="13"/>
        <v>7433304</v>
      </c>
      <c r="U32" s="1">
        <f t="shared" si="15"/>
        <v>114384</v>
      </c>
      <c r="V32" s="33">
        <f t="shared" si="5"/>
        <v>0.146202298662522</v>
      </c>
      <c r="W32" s="1">
        <f t="shared" si="6"/>
        <v>1193184</v>
      </c>
      <c r="X32" s="33">
        <f t="shared" si="7"/>
        <v>0.1912117074671641</v>
      </c>
    </row>
    <row r="33" spans="1:24" ht="16.5" customHeight="1">
      <c r="A33" s="6"/>
      <c r="B33" s="36">
        <v>39713</v>
      </c>
      <c r="C33" s="30"/>
      <c r="D33" s="1">
        <v>25357</v>
      </c>
      <c r="E33" s="1">
        <f t="shared" si="8"/>
        <v>595647</v>
      </c>
      <c r="F33" s="1">
        <f t="shared" si="9"/>
        <v>5334631</v>
      </c>
      <c r="G33" s="31"/>
      <c r="H33" s="1">
        <v>44935</v>
      </c>
      <c r="I33" s="1">
        <f t="shared" si="10"/>
        <v>827303</v>
      </c>
      <c r="J33" s="1">
        <f t="shared" si="14"/>
        <v>6285055</v>
      </c>
      <c r="K33" s="32"/>
      <c r="L33" s="1">
        <f t="shared" si="1"/>
        <v>231656</v>
      </c>
      <c r="M33" s="33">
        <f t="shared" si="2"/>
        <v>0.3889149110127307</v>
      </c>
      <c r="N33" s="1">
        <f t="shared" si="3"/>
        <v>950424</v>
      </c>
      <c r="O33" s="33">
        <f t="shared" si="4"/>
        <v>0.1781611511649072</v>
      </c>
      <c r="P33" s="34"/>
      <c r="Q33" s="1">
        <v>30239</v>
      </c>
      <c r="R33" s="1">
        <f t="shared" si="12"/>
        <v>926991</v>
      </c>
      <c r="S33" s="1">
        <f t="shared" si="13"/>
        <v>7463543</v>
      </c>
      <c r="U33" s="1">
        <f t="shared" si="15"/>
        <v>99688</v>
      </c>
      <c r="V33" s="33">
        <f t="shared" si="5"/>
        <v>0.12049756860545653</v>
      </c>
      <c r="W33" s="1">
        <f t="shared" si="6"/>
        <v>1178488</v>
      </c>
      <c r="X33" s="33">
        <f t="shared" si="7"/>
        <v>0.18750639413656683</v>
      </c>
    </row>
    <row r="34" spans="2:24" ht="16.5" customHeight="1">
      <c r="B34" s="36">
        <v>39714</v>
      </c>
      <c r="C34" s="30"/>
      <c r="D34" s="1">
        <v>31879</v>
      </c>
      <c r="E34" s="1">
        <f t="shared" si="8"/>
        <v>627526</v>
      </c>
      <c r="F34" s="1">
        <f t="shared" si="9"/>
        <v>5366510</v>
      </c>
      <c r="G34" s="31"/>
      <c r="H34" s="1">
        <v>48413</v>
      </c>
      <c r="I34" s="1">
        <f t="shared" si="10"/>
        <v>875716</v>
      </c>
      <c r="J34" s="1">
        <f t="shared" si="14"/>
        <v>6333468</v>
      </c>
      <c r="K34" s="32"/>
      <c r="L34" s="1">
        <f t="shared" si="1"/>
        <v>248190</v>
      </c>
      <c r="M34" s="33">
        <f t="shared" si="2"/>
        <v>0.39550552487068263</v>
      </c>
      <c r="N34" s="1">
        <f t="shared" si="3"/>
        <v>966958</v>
      </c>
      <c r="O34" s="33">
        <f t="shared" si="4"/>
        <v>0.18018376933985028</v>
      </c>
      <c r="P34" s="34"/>
      <c r="Q34" s="1">
        <v>40493</v>
      </c>
      <c r="R34" s="1">
        <f t="shared" si="12"/>
        <v>967484</v>
      </c>
      <c r="S34" s="1">
        <f t="shared" si="13"/>
        <v>7504036</v>
      </c>
      <c r="U34" s="1">
        <f t="shared" si="15"/>
        <v>91768</v>
      </c>
      <c r="V34" s="33">
        <f t="shared" si="5"/>
        <v>0.10479196451817713</v>
      </c>
      <c r="W34" s="1">
        <f t="shared" si="6"/>
        <v>1170568</v>
      </c>
      <c r="X34" s="33">
        <f t="shared" si="7"/>
        <v>0.18482259640373963</v>
      </c>
    </row>
    <row r="35" spans="2:24" ht="16.5" customHeight="1">
      <c r="B35" s="36">
        <v>39715</v>
      </c>
      <c r="C35" s="30"/>
      <c r="D35" s="1">
        <v>33923</v>
      </c>
      <c r="E35" s="1">
        <f t="shared" si="8"/>
        <v>661449</v>
      </c>
      <c r="F35" s="1">
        <f t="shared" si="9"/>
        <v>5400433</v>
      </c>
      <c r="G35" s="31"/>
      <c r="H35" s="1">
        <v>24388</v>
      </c>
      <c r="I35" s="1">
        <f t="shared" si="10"/>
        <v>900104</v>
      </c>
      <c r="J35" s="1">
        <f t="shared" si="14"/>
        <v>6357856</v>
      </c>
      <c r="K35" s="32"/>
      <c r="L35" s="1">
        <f t="shared" si="1"/>
        <v>238655</v>
      </c>
      <c r="M35" s="33">
        <f t="shared" si="2"/>
        <v>0.3608063509053608</v>
      </c>
      <c r="N35" s="1">
        <f t="shared" si="3"/>
        <v>957423</v>
      </c>
      <c r="O35" s="33">
        <f t="shared" si="4"/>
        <v>0.17728633981756647</v>
      </c>
      <c r="P35" s="34"/>
      <c r="Q35" s="1">
        <v>36800</v>
      </c>
      <c r="R35" s="1">
        <f t="shared" si="12"/>
        <v>1004284</v>
      </c>
      <c r="S35" s="1">
        <f t="shared" si="13"/>
        <v>7540836</v>
      </c>
      <c r="U35" s="1">
        <f t="shared" si="15"/>
        <v>104180</v>
      </c>
      <c r="V35" s="33">
        <f t="shared" si="5"/>
        <v>0.11574218090354003</v>
      </c>
      <c r="W35" s="1">
        <f t="shared" si="6"/>
        <v>1182980</v>
      </c>
      <c r="X35" s="33">
        <f t="shared" si="7"/>
        <v>0.18606586874569037</v>
      </c>
    </row>
    <row r="36" spans="2:24" ht="16.5" customHeight="1">
      <c r="B36" s="36">
        <v>39716</v>
      </c>
      <c r="C36" s="30"/>
      <c r="D36" s="1">
        <v>18454</v>
      </c>
      <c r="E36" s="1">
        <f t="shared" si="8"/>
        <v>679903</v>
      </c>
      <c r="F36" s="1">
        <f t="shared" si="9"/>
        <v>5418887</v>
      </c>
      <c r="G36" s="31"/>
      <c r="H36" s="1">
        <v>34695</v>
      </c>
      <c r="I36" s="1">
        <f t="shared" si="10"/>
        <v>934799</v>
      </c>
      <c r="J36" s="1">
        <f t="shared" si="14"/>
        <v>6392551</v>
      </c>
      <c r="K36" s="32"/>
      <c r="L36" s="1">
        <f t="shared" si="1"/>
        <v>254896</v>
      </c>
      <c r="M36" s="33">
        <f t="shared" si="2"/>
        <v>0.37490053728252415</v>
      </c>
      <c r="N36" s="1">
        <f t="shared" si="3"/>
        <v>973664</v>
      </c>
      <c r="O36" s="33">
        <f t="shared" si="4"/>
        <v>0.1796797017542532</v>
      </c>
      <c r="P36" s="34"/>
      <c r="Q36" s="1">
        <v>30243</v>
      </c>
      <c r="R36" s="1">
        <f t="shared" si="12"/>
        <v>1034527</v>
      </c>
      <c r="S36" s="1">
        <f t="shared" si="13"/>
        <v>7571079</v>
      </c>
      <c r="U36" s="1">
        <f t="shared" si="15"/>
        <v>99728</v>
      </c>
      <c r="V36" s="33">
        <f t="shared" si="5"/>
        <v>0.10668389675213602</v>
      </c>
      <c r="W36" s="1">
        <f t="shared" si="6"/>
        <v>1178528</v>
      </c>
      <c r="X36" s="33">
        <f t="shared" si="7"/>
        <v>0.1843595772642252</v>
      </c>
    </row>
    <row r="37" spans="2:24" ht="16.5" customHeight="1">
      <c r="B37" s="36">
        <v>39717</v>
      </c>
      <c r="C37" s="30"/>
      <c r="D37" s="1">
        <v>23121</v>
      </c>
      <c r="E37" s="1">
        <f t="shared" si="8"/>
        <v>703024</v>
      </c>
      <c r="F37" s="1">
        <f t="shared" si="9"/>
        <v>5442008</v>
      </c>
      <c r="G37" s="31"/>
      <c r="H37" s="1">
        <v>33823</v>
      </c>
      <c r="I37" s="1">
        <f t="shared" si="10"/>
        <v>968622</v>
      </c>
      <c r="J37" s="1">
        <f t="shared" si="14"/>
        <v>6426374</v>
      </c>
      <c r="K37" s="32"/>
      <c r="L37" s="1">
        <f t="shared" si="1"/>
        <v>265598</v>
      </c>
      <c r="M37" s="33">
        <f t="shared" si="2"/>
        <v>0.37779364573613416</v>
      </c>
      <c r="N37" s="1">
        <f t="shared" si="3"/>
        <v>984366</v>
      </c>
      <c r="O37" s="33">
        <f t="shared" si="4"/>
        <v>0.1808828652953101</v>
      </c>
      <c r="P37" s="34"/>
      <c r="Q37" s="1">
        <v>36391</v>
      </c>
      <c r="R37" s="1">
        <f t="shared" si="12"/>
        <v>1070918</v>
      </c>
      <c r="S37" s="1">
        <f t="shared" si="13"/>
        <v>7607470</v>
      </c>
      <c r="U37" s="1">
        <f t="shared" si="15"/>
        <v>102296</v>
      </c>
      <c r="V37" s="33">
        <f t="shared" si="5"/>
        <v>0.10560982509172825</v>
      </c>
      <c r="W37" s="1">
        <f t="shared" si="6"/>
        <v>1181096</v>
      </c>
      <c r="X37" s="33">
        <f t="shared" si="7"/>
        <v>0.18378886756357474</v>
      </c>
    </row>
    <row r="38" spans="2:24" ht="16.5" customHeight="1">
      <c r="B38" s="36">
        <v>39718</v>
      </c>
      <c r="C38" s="30"/>
      <c r="D38" s="1">
        <v>16125</v>
      </c>
      <c r="E38" s="1">
        <f t="shared" si="8"/>
        <v>719149</v>
      </c>
      <c r="F38" s="1">
        <f t="shared" si="9"/>
        <v>5458133</v>
      </c>
      <c r="G38" s="31"/>
      <c r="H38" s="1">
        <v>25055</v>
      </c>
      <c r="I38" s="1">
        <f t="shared" si="10"/>
        <v>993677</v>
      </c>
      <c r="J38" s="1">
        <f t="shared" si="14"/>
        <v>6451429</v>
      </c>
      <c r="K38" s="32"/>
      <c r="L38" s="1">
        <f t="shared" si="1"/>
        <v>274528</v>
      </c>
      <c r="M38" s="33">
        <f t="shared" si="2"/>
        <v>0.38174008446093927</v>
      </c>
      <c r="N38" s="1">
        <f t="shared" si="3"/>
        <v>993296</v>
      </c>
      <c r="O38" s="33">
        <f t="shared" si="4"/>
        <v>0.1819845723803359</v>
      </c>
      <c r="P38" s="34"/>
      <c r="Q38" s="1">
        <v>47905</v>
      </c>
      <c r="R38" s="1">
        <f t="shared" si="12"/>
        <v>1118823</v>
      </c>
      <c r="S38" s="1">
        <f t="shared" si="13"/>
        <v>7655375</v>
      </c>
      <c r="U38" s="1">
        <f t="shared" si="15"/>
        <v>125146</v>
      </c>
      <c r="V38" s="33">
        <f t="shared" si="5"/>
        <v>0.12594233337392333</v>
      </c>
      <c r="W38" s="1">
        <f t="shared" si="6"/>
        <v>1203946</v>
      </c>
      <c r="X38" s="33">
        <f t="shared" si="7"/>
        <v>0.18661694951614596</v>
      </c>
    </row>
    <row r="39" spans="2:24" ht="16.5" customHeight="1">
      <c r="B39" s="36">
        <v>39719</v>
      </c>
      <c r="C39" s="30"/>
      <c r="D39" s="1">
        <v>14690</v>
      </c>
      <c r="E39" s="1">
        <f t="shared" si="8"/>
        <v>733839</v>
      </c>
      <c r="F39" s="1">
        <f t="shared" si="9"/>
        <v>5472823</v>
      </c>
      <c r="G39" s="31"/>
      <c r="H39" s="1">
        <v>33906</v>
      </c>
      <c r="I39" s="1">
        <f t="shared" si="10"/>
        <v>1027583</v>
      </c>
      <c r="J39" s="1">
        <f t="shared" si="14"/>
        <v>6485335</v>
      </c>
      <c r="K39" s="32"/>
      <c r="L39" s="1">
        <f t="shared" si="1"/>
        <v>293744</v>
      </c>
      <c r="M39" s="33">
        <f t="shared" si="2"/>
        <v>0.4002839859969285</v>
      </c>
      <c r="N39" s="1">
        <f t="shared" si="3"/>
        <v>1012512</v>
      </c>
      <c r="O39" s="33">
        <f t="shared" si="4"/>
        <v>0.18500726224838626</v>
      </c>
      <c r="P39" s="34"/>
      <c r="Q39" s="1">
        <v>47452</v>
      </c>
      <c r="R39" s="1">
        <f t="shared" si="12"/>
        <v>1166275</v>
      </c>
      <c r="S39" s="1">
        <f t="shared" si="13"/>
        <v>7702827</v>
      </c>
      <c r="U39" s="1">
        <f t="shared" si="15"/>
        <v>138692</v>
      </c>
      <c r="V39" s="33">
        <f t="shared" si="5"/>
        <v>0.1349691460446504</v>
      </c>
      <c r="W39" s="1">
        <f t="shared" si="6"/>
        <v>1217492</v>
      </c>
      <c r="X39" s="33">
        <f t="shared" si="7"/>
        <v>0.18773000932102968</v>
      </c>
    </row>
    <row r="40" spans="2:24" ht="16.5" customHeight="1">
      <c r="B40" s="36">
        <v>39720</v>
      </c>
      <c r="C40" s="30"/>
      <c r="D40" s="1">
        <v>25914</v>
      </c>
      <c r="E40" s="1">
        <f t="shared" si="8"/>
        <v>759753</v>
      </c>
      <c r="F40" s="1">
        <f t="shared" si="9"/>
        <v>5498737</v>
      </c>
      <c r="G40" s="31"/>
      <c r="H40" s="1">
        <v>38159</v>
      </c>
      <c r="I40" s="1">
        <f t="shared" si="10"/>
        <v>1065742</v>
      </c>
      <c r="J40" s="1">
        <f t="shared" si="14"/>
        <v>6523494</v>
      </c>
      <c r="K40" s="32"/>
      <c r="L40" s="1">
        <f t="shared" si="1"/>
        <v>305989</v>
      </c>
      <c r="M40" s="33">
        <f t="shared" si="2"/>
        <v>0.40274799836262576</v>
      </c>
      <c r="N40" s="1">
        <f t="shared" si="3"/>
        <v>1024757</v>
      </c>
      <c r="O40" s="33">
        <f t="shared" si="4"/>
        <v>0.1863622500948854</v>
      </c>
      <c r="P40" s="34"/>
      <c r="Q40" s="1">
        <v>30185</v>
      </c>
      <c r="R40" s="1">
        <f t="shared" si="12"/>
        <v>1196460</v>
      </c>
      <c r="S40" s="1">
        <f t="shared" si="13"/>
        <v>7733012</v>
      </c>
      <c r="U40" s="1">
        <f t="shared" si="15"/>
        <v>130718</v>
      </c>
      <c r="V40" s="33">
        <f t="shared" si="5"/>
        <v>0.12265445107727761</v>
      </c>
      <c r="W40" s="1">
        <f t="shared" si="6"/>
        <v>1209518</v>
      </c>
      <c r="X40" s="33">
        <f t="shared" si="7"/>
        <v>0.1854095366685399</v>
      </c>
    </row>
    <row r="41" spans="2:24" ht="16.5" customHeight="1">
      <c r="B41" s="36">
        <v>39721</v>
      </c>
      <c r="C41" s="30"/>
      <c r="D41" s="1">
        <v>33923</v>
      </c>
      <c r="E41" s="37">
        <f t="shared" si="8"/>
        <v>793676</v>
      </c>
      <c r="F41" s="37">
        <f t="shared" si="9"/>
        <v>5532660</v>
      </c>
      <c r="G41" s="31"/>
      <c r="H41" s="1">
        <v>43883</v>
      </c>
      <c r="I41" s="37">
        <f t="shared" si="10"/>
        <v>1109625</v>
      </c>
      <c r="J41" s="37">
        <f t="shared" si="14"/>
        <v>6567377</v>
      </c>
      <c r="K41" s="32"/>
      <c r="L41" s="1">
        <f t="shared" si="1"/>
        <v>315949</v>
      </c>
      <c r="M41" s="33">
        <f t="shared" si="2"/>
        <v>0.3980830968808431</v>
      </c>
      <c r="N41" s="1">
        <f t="shared" si="3"/>
        <v>1034717</v>
      </c>
      <c r="O41" s="33">
        <f t="shared" si="4"/>
        <v>0.18701980602458854</v>
      </c>
      <c r="P41" s="34"/>
      <c r="Q41" s="1">
        <v>38625</v>
      </c>
      <c r="R41" s="37">
        <f t="shared" si="12"/>
        <v>1235085</v>
      </c>
      <c r="S41" s="37">
        <f t="shared" si="13"/>
        <v>7771637</v>
      </c>
      <c r="U41" s="1">
        <f t="shared" si="15"/>
        <v>125460</v>
      </c>
      <c r="V41" s="33">
        <f t="shared" si="5"/>
        <v>0.1130652247380872</v>
      </c>
      <c r="W41" s="1">
        <f t="shared" si="6"/>
        <v>1204260</v>
      </c>
      <c r="X41" s="33">
        <f t="shared" si="7"/>
        <v>0.1833700121068122</v>
      </c>
    </row>
    <row r="42" spans="2:24" ht="11.25" customHeight="1">
      <c r="B42" s="30"/>
      <c r="C42" s="30"/>
      <c r="D42" s="31"/>
      <c r="E42" s="31"/>
      <c r="F42" s="31"/>
      <c r="G42" s="31"/>
      <c r="H42" s="31"/>
      <c r="I42" s="31"/>
      <c r="J42" s="31"/>
      <c r="K42" s="32"/>
      <c r="L42" s="31"/>
      <c r="M42" s="34"/>
      <c r="N42" s="34"/>
      <c r="O42" s="34"/>
      <c r="P42" s="34"/>
      <c r="Q42" s="31"/>
      <c r="R42" s="31"/>
      <c r="S42" s="31"/>
      <c r="U42" s="31"/>
      <c r="V42" s="34"/>
      <c r="W42" s="34"/>
      <c r="X42" s="34"/>
    </row>
    <row r="43" spans="2:11" ht="13.5" customHeight="1">
      <c r="B43" s="40" t="s">
        <v>11</v>
      </c>
      <c r="C43" s="40"/>
      <c r="D43" s="40"/>
      <c r="E43" s="40"/>
      <c r="F43" s="40"/>
      <c r="G43" s="40"/>
      <c r="H43" s="40"/>
      <c r="I43" s="40"/>
      <c r="J43" s="40"/>
      <c r="K43" s="40"/>
    </row>
  </sheetData>
  <mergeCells count="19">
    <mergeCell ref="D7:F7"/>
    <mergeCell ref="Q7:S7"/>
    <mergeCell ref="B3:X3"/>
    <mergeCell ref="L5:O10"/>
    <mergeCell ref="B5:B11"/>
    <mergeCell ref="Q9:S9"/>
    <mergeCell ref="Q6:S6"/>
    <mergeCell ref="D6:F6"/>
    <mergeCell ref="U5:X10"/>
    <mergeCell ref="B43:K43"/>
    <mergeCell ref="B2:X2"/>
    <mergeCell ref="H6:J6"/>
    <mergeCell ref="H7:J7"/>
    <mergeCell ref="U11:V11"/>
    <mergeCell ref="W11:X11"/>
    <mergeCell ref="L11:M11"/>
    <mergeCell ref="N11:O11"/>
    <mergeCell ref="H9:J9"/>
    <mergeCell ref="D9:F9"/>
  </mergeCells>
  <conditionalFormatting sqref="L12:O41 U12:X41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0787401574803149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</cp:lastModifiedBy>
  <cp:lastPrinted>2007-02-16T06:30:21Z</cp:lastPrinted>
  <dcterms:created xsi:type="dcterms:W3CDTF">2003-10-20T07:27:17Z</dcterms:created>
  <dcterms:modified xsi:type="dcterms:W3CDTF">2008-10-06T07:13:52Z</dcterms:modified>
  <cp:category/>
  <cp:version/>
  <cp:contentType/>
  <cp:contentStatus/>
</cp:coreProperties>
</file>