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Mayıs-2008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<sst xmlns="http://schemas.openxmlformats.org/spreadsheetml/2006/main" count="25" uniqueCount="13">
  <si>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TARİH</t>
  </si>
  <si>
    <t>AYLIK</t>
  </si>
  <si>
    <t>YILLIK</t>
  </si>
  <si>
    <t>GEÇEN AYLAR DEVİR</t>
  </si>
  <si>
    <t>GÜNLÜK</t>
  </si>
  <si>
    <t>2006 YILI</t>
  </si>
  <si>
    <t>2007 YILI</t>
  </si>
  <si>
    <t>2006 / 2007 YILI KARŞILAŞTIRMASI</t>
  </si>
  <si>
    <t>ANTALYA İL KÜLTÜR VE TURİZM MÜDÜRLÜĞÜ</t>
  </si>
  <si>
    <t>2008 YILI</t>
  </si>
  <si>
    <t>2007 / 2008 YILI KARŞILAŞTIRMASI</t>
  </si>
  <si>
    <t>(*) İstatistik verilerine, yurt dışında yaşayan vatandaş ziyaretçiler de dahildir.</t>
  </si>
  <si>
    <t>A N T A L Y A   H A V A   L İ M A N I    G E L E N   G Ü N L Ü K    Y O L C U   İ S T A T İ S T İ Ğ İ (*)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</si>
</sst>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</numFmts>
  <fonts count="14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2" fontId="4" fillId="0" borderId="0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4"/>
  <sheetViews>
    <sheetView showGridLines="0" tabSelected="1" view="pageBreakPreview" zoomScale="75" zoomScaleNormal="75" zoomScaleSheetLayoutView="75" workbookViewId="0" topLeftCell="A16">
      <selection activeCell="O48" sqref="O48"/>
    </sheetView>
  </sheetViews>
  <sheetFormatPr defaultColWidth="9.00390625" defaultRowHeight="13.5" customHeight="1"/>
  <cols>
    <col min="1" max="1" width="0.6171875" style="5" customWidth="1"/>
    <col min="2" max="2" width="15.625" style="2" customWidth="1"/>
    <col min="3" max="3" width="0.875" style="3" customWidth="1"/>
    <col min="4" max="6" width="10.75390625" style="2" customWidth="1"/>
    <col min="7" max="7" width="0.875" style="4" customWidth="1"/>
    <col min="8" max="10" width="10.75390625" style="2" customWidth="1"/>
    <col min="11" max="11" width="0.875" style="3" customWidth="1"/>
    <col min="12" max="12" width="9.75390625" style="2" customWidth="1"/>
    <col min="13" max="13" width="7.75390625" style="2" customWidth="1"/>
    <col min="14" max="14" width="9.75390625" style="2" customWidth="1"/>
    <col min="15" max="15" width="7.75390625" style="2" customWidth="1"/>
    <col min="16" max="16" width="0.875" style="3" customWidth="1"/>
    <col min="17" max="19" width="10.75390625" style="2" customWidth="1"/>
    <col min="20" max="20" width="0.875" style="5" customWidth="1"/>
    <col min="21" max="21" width="9.75390625" style="2" customWidth="1"/>
    <col min="22" max="22" width="7.75390625" style="2" customWidth="1"/>
    <col min="23" max="23" width="9.75390625" style="2" customWidth="1"/>
    <col min="24" max="24" width="7.75390625" style="2" customWidth="1"/>
    <col min="25" max="25" width="1.75390625" style="5" customWidth="1"/>
    <col min="26" max="16384" width="8.875" style="5" customWidth="1"/>
  </cols>
  <sheetData>
    <row r="1" ht="4.5" customHeight="1"/>
    <row r="2" spans="2:24" ht="39" customHeight="1">
      <c r="B2" s="59" t="s">
        <v>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2:24" s="6" customFormat="1" ht="22.5" customHeight="1">
      <c r="B3" s="41" t="s">
        <v>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ht="11.25" customHeight="1"/>
    <row r="5" spans="2:24" ht="6" customHeight="1">
      <c r="B5" s="51" t="s">
        <v>0</v>
      </c>
      <c r="C5" s="7"/>
      <c r="D5" s="8"/>
      <c r="E5" s="9"/>
      <c r="F5" s="10"/>
      <c r="H5" s="8"/>
      <c r="I5" s="9"/>
      <c r="J5" s="10"/>
      <c r="L5" s="42" t="s">
        <v>7</v>
      </c>
      <c r="M5" s="43"/>
      <c r="N5" s="43"/>
      <c r="O5" s="44"/>
      <c r="P5" s="11"/>
      <c r="Q5" s="8"/>
      <c r="R5" s="9"/>
      <c r="S5" s="10"/>
      <c r="U5" s="42" t="s">
        <v>10</v>
      </c>
      <c r="V5" s="43"/>
      <c r="W5" s="43"/>
      <c r="X5" s="44"/>
    </row>
    <row r="6" spans="2:24" s="13" customFormat="1" ht="18" customHeight="1">
      <c r="B6" s="51"/>
      <c r="C6" s="7"/>
      <c r="D6" s="55" t="s">
        <v>5</v>
      </c>
      <c r="E6" s="56"/>
      <c r="F6" s="57"/>
      <c r="G6" s="12"/>
      <c r="H6" s="55" t="s">
        <v>6</v>
      </c>
      <c r="I6" s="56"/>
      <c r="J6" s="57"/>
      <c r="K6" s="12"/>
      <c r="L6" s="45"/>
      <c r="M6" s="46"/>
      <c r="N6" s="46"/>
      <c r="O6" s="47"/>
      <c r="P6" s="11"/>
      <c r="Q6" s="55" t="s">
        <v>9</v>
      </c>
      <c r="R6" s="56"/>
      <c r="S6" s="57"/>
      <c r="U6" s="45"/>
      <c r="V6" s="46"/>
      <c r="W6" s="46"/>
      <c r="X6" s="47"/>
    </row>
    <row r="7" spans="2:24" s="13" customFormat="1" ht="16.5" customHeight="1">
      <c r="B7" s="51"/>
      <c r="C7" s="7"/>
      <c r="D7" s="38" t="s">
        <v>3</v>
      </c>
      <c r="E7" s="39"/>
      <c r="F7" s="40"/>
      <c r="G7" s="17"/>
      <c r="H7" s="38" t="s">
        <v>3</v>
      </c>
      <c r="I7" s="39"/>
      <c r="J7" s="40"/>
      <c r="K7" s="17"/>
      <c r="L7" s="45"/>
      <c r="M7" s="46"/>
      <c r="N7" s="46"/>
      <c r="O7" s="47"/>
      <c r="P7" s="11"/>
      <c r="Q7" s="38" t="s">
        <v>3</v>
      </c>
      <c r="R7" s="39"/>
      <c r="S7" s="40"/>
      <c r="U7" s="45"/>
      <c r="V7" s="46"/>
      <c r="W7" s="46"/>
      <c r="X7" s="47"/>
    </row>
    <row r="8" spans="2:24" s="13" customFormat="1" ht="9" customHeight="1">
      <c r="B8" s="51"/>
      <c r="C8" s="7"/>
      <c r="D8" s="14"/>
      <c r="E8" s="15"/>
      <c r="F8" s="16"/>
      <c r="G8" s="17"/>
      <c r="H8" s="14"/>
      <c r="I8" s="15"/>
      <c r="J8" s="16"/>
      <c r="K8" s="17"/>
      <c r="L8" s="45"/>
      <c r="M8" s="46"/>
      <c r="N8" s="46"/>
      <c r="O8" s="47"/>
      <c r="P8" s="11"/>
      <c r="Q8" s="18"/>
      <c r="R8" s="19"/>
      <c r="S8" s="20"/>
      <c r="U8" s="45"/>
      <c r="V8" s="46"/>
      <c r="W8" s="46"/>
      <c r="X8" s="47"/>
    </row>
    <row r="9" spans="2:24" s="13" customFormat="1" ht="20.25" customHeight="1">
      <c r="B9" s="51"/>
      <c r="C9" s="7"/>
      <c r="D9" s="62">
        <v>962055</v>
      </c>
      <c r="E9" s="63"/>
      <c r="F9" s="64"/>
      <c r="G9" s="21"/>
      <c r="H9" s="62">
        <v>968527</v>
      </c>
      <c r="I9" s="63"/>
      <c r="J9" s="64"/>
      <c r="K9" s="21"/>
      <c r="L9" s="45"/>
      <c r="M9" s="46"/>
      <c r="N9" s="46"/>
      <c r="O9" s="47"/>
      <c r="P9" s="11"/>
      <c r="Q9" s="52">
        <v>1124947</v>
      </c>
      <c r="R9" s="53"/>
      <c r="S9" s="54"/>
      <c r="U9" s="45"/>
      <c r="V9" s="46"/>
      <c r="W9" s="46"/>
      <c r="X9" s="47"/>
    </row>
    <row r="10" spans="2:24" ht="4.5" customHeight="1">
      <c r="B10" s="51"/>
      <c r="C10" s="7"/>
      <c r="D10" s="22"/>
      <c r="E10" s="23"/>
      <c r="F10" s="23"/>
      <c r="H10" s="23"/>
      <c r="I10" s="23"/>
      <c r="J10" s="24"/>
      <c r="L10" s="48"/>
      <c r="M10" s="49"/>
      <c r="N10" s="49"/>
      <c r="O10" s="50"/>
      <c r="P10" s="11"/>
      <c r="Q10" s="22"/>
      <c r="R10" s="23"/>
      <c r="S10" s="24"/>
      <c r="U10" s="48"/>
      <c r="V10" s="49"/>
      <c r="W10" s="49"/>
      <c r="X10" s="50"/>
    </row>
    <row r="11" spans="2:24" ht="48.75" customHeight="1">
      <c r="B11" s="51"/>
      <c r="C11" s="7"/>
      <c r="D11" s="25" t="s">
        <v>4</v>
      </c>
      <c r="E11" s="26" t="s">
        <v>1</v>
      </c>
      <c r="F11" s="25" t="s">
        <v>2</v>
      </c>
      <c r="G11" s="27"/>
      <c r="H11" s="25" t="s">
        <v>4</v>
      </c>
      <c r="I11" s="26" t="s">
        <v>1</v>
      </c>
      <c r="J11" s="25" t="s">
        <v>2</v>
      </c>
      <c r="K11" s="28"/>
      <c r="L11" s="60" t="s">
        <v>1</v>
      </c>
      <c r="M11" s="61"/>
      <c r="N11" s="60" t="s">
        <v>2</v>
      </c>
      <c r="O11" s="61"/>
      <c r="P11" s="29"/>
      <c r="Q11" s="25" t="s">
        <v>4</v>
      </c>
      <c r="R11" s="26" t="s">
        <v>1</v>
      </c>
      <c r="S11" s="25" t="s">
        <v>2</v>
      </c>
      <c r="U11" s="60" t="s">
        <v>1</v>
      </c>
      <c r="V11" s="61"/>
      <c r="W11" s="60" t="s">
        <v>2</v>
      </c>
      <c r="X11" s="61"/>
    </row>
    <row r="12" spans="2:24" ht="16.5" customHeight="1">
      <c r="B12" s="30">
        <v>39569</v>
      </c>
      <c r="C12" s="31"/>
      <c r="D12" s="1">
        <v>18751</v>
      </c>
      <c r="E12" s="1">
        <f>D12</f>
        <v>18751</v>
      </c>
      <c r="F12" s="1">
        <f>E12+D9</f>
        <v>980806</v>
      </c>
      <c r="G12" s="32"/>
      <c r="H12" s="1">
        <v>24395</v>
      </c>
      <c r="I12" s="1">
        <f>H12</f>
        <v>24395</v>
      </c>
      <c r="J12" s="1">
        <f>I12+H9</f>
        <v>992922</v>
      </c>
      <c r="K12" s="33"/>
      <c r="L12" s="1">
        <f>I12-E12</f>
        <v>5644</v>
      </c>
      <c r="M12" s="34">
        <f>L12/E12</f>
        <v>0.30099728014505894</v>
      </c>
      <c r="N12" s="1">
        <f>J12-F12</f>
        <v>12116</v>
      </c>
      <c r="O12" s="34">
        <f>N12/F12</f>
        <v>0.012353105507103342</v>
      </c>
      <c r="P12" s="35"/>
      <c r="Q12" s="1">
        <v>30364</v>
      </c>
      <c r="R12" s="1">
        <f>Q12</f>
        <v>30364</v>
      </c>
      <c r="S12" s="1">
        <f>R12+Q9</f>
        <v>1155311</v>
      </c>
      <c r="U12" s="1">
        <f aca="true" t="shared" si="0" ref="U12:U27">IF(R12="","",R12-I12)</f>
        <v>5969</v>
      </c>
      <c r="V12" s="34">
        <f>IF(U12="","",U12/I12)</f>
        <v>0.24468128714900594</v>
      </c>
      <c r="W12" s="1">
        <f>IF(S12="","",S12-J12)</f>
        <v>162389</v>
      </c>
      <c r="X12" s="34">
        <f>IF(W12="","",W12/J12)</f>
        <v>0.16354658271243863</v>
      </c>
    </row>
    <row r="13" spans="2:24" ht="16.5" customHeight="1">
      <c r="B13" s="30">
        <f>B12+1</f>
        <v>39570</v>
      </c>
      <c r="C13" s="31"/>
      <c r="D13" s="1">
        <v>16842</v>
      </c>
      <c r="E13" s="1">
        <f>D13+E12</f>
        <v>35593</v>
      </c>
      <c r="F13" s="1">
        <f>F12+D13</f>
        <v>997648</v>
      </c>
      <c r="G13" s="32"/>
      <c r="H13" s="1">
        <v>17506</v>
      </c>
      <c r="I13" s="1">
        <f>I12+H13</f>
        <v>41901</v>
      </c>
      <c r="J13" s="1">
        <f>J12+H13</f>
        <v>1010428</v>
      </c>
      <c r="K13" s="33"/>
      <c r="L13" s="1">
        <f aca="true" t="shared" si="1" ref="L13:L42">I13-E13</f>
        <v>6308</v>
      </c>
      <c r="M13" s="34">
        <f aca="true" t="shared" si="2" ref="M13:M42">L13/E13</f>
        <v>0.1772258590172225</v>
      </c>
      <c r="N13" s="1">
        <f aca="true" t="shared" si="3" ref="N13:N42">J13-F13</f>
        <v>12780</v>
      </c>
      <c r="O13" s="34">
        <f aca="true" t="shared" si="4" ref="O13:O42">N13/F13</f>
        <v>0.012810129424406203</v>
      </c>
      <c r="P13" s="35"/>
      <c r="Q13" s="1">
        <v>29797</v>
      </c>
      <c r="R13" s="1">
        <f>IF(Q13&lt;1,"",R12+Q13)</f>
        <v>60161</v>
      </c>
      <c r="S13" s="1">
        <f>IF(Q13&lt;1,"",S12+Q13)</f>
        <v>1185108</v>
      </c>
      <c r="U13" s="1">
        <f t="shared" si="0"/>
        <v>18260</v>
      </c>
      <c r="V13" s="34">
        <f aca="true" t="shared" si="5" ref="V13:V42">IF(U13="","",U13/I13)</f>
        <v>0.43578912197799574</v>
      </c>
      <c r="W13" s="1">
        <f aca="true" t="shared" si="6" ref="W13:W42">IF(S13="","",S13-J13)</f>
        <v>174680</v>
      </c>
      <c r="X13" s="34">
        <f aca="true" t="shared" si="7" ref="X13:X42">IF(W13="","",W13/J13)</f>
        <v>0.17287723618110346</v>
      </c>
    </row>
    <row r="14" spans="2:24" ht="16.5" customHeight="1">
      <c r="B14" s="30">
        <f aca="true" t="shared" si="8" ref="B14:B42">B13+1</f>
        <v>39571</v>
      </c>
      <c r="C14" s="31"/>
      <c r="D14" s="1">
        <v>13015</v>
      </c>
      <c r="E14" s="1">
        <f aca="true" t="shared" si="9" ref="E14:E42">D14+E13</f>
        <v>48608</v>
      </c>
      <c r="F14" s="1">
        <f aca="true" t="shared" si="10" ref="F14:F42">F13+D14</f>
        <v>1010663</v>
      </c>
      <c r="G14" s="32"/>
      <c r="H14" s="1">
        <v>11420</v>
      </c>
      <c r="I14" s="1">
        <f aca="true" t="shared" si="11" ref="I14:I42">I13+H14</f>
        <v>53321</v>
      </c>
      <c r="J14" s="1">
        <f aca="true" t="shared" si="12" ref="J14:J19">J13+H14</f>
        <v>1021848</v>
      </c>
      <c r="K14" s="33"/>
      <c r="L14" s="1">
        <f t="shared" si="1"/>
        <v>4713</v>
      </c>
      <c r="M14" s="34">
        <f t="shared" si="2"/>
        <v>0.0969593482554312</v>
      </c>
      <c r="N14" s="1">
        <f t="shared" si="3"/>
        <v>11185</v>
      </c>
      <c r="O14" s="34">
        <f t="shared" si="4"/>
        <v>0.011066992657295261</v>
      </c>
      <c r="P14" s="35"/>
      <c r="Q14" s="1">
        <v>37945</v>
      </c>
      <c r="R14" s="1">
        <f aca="true" t="shared" si="13" ref="R14:R42">IF(Q14&lt;1,"",R13+Q14)</f>
        <v>98106</v>
      </c>
      <c r="S14" s="1">
        <f aca="true" t="shared" si="14" ref="S14:S42">IF(Q14&lt;1,"",S13+Q14)</f>
        <v>1223053</v>
      </c>
      <c r="U14" s="1">
        <f t="shared" si="0"/>
        <v>44785</v>
      </c>
      <c r="V14" s="34">
        <f t="shared" si="5"/>
        <v>0.8399129798765964</v>
      </c>
      <c r="W14" s="1">
        <f t="shared" si="6"/>
        <v>201205</v>
      </c>
      <c r="X14" s="34">
        <f t="shared" si="7"/>
        <v>0.19690306190353163</v>
      </c>
    </row>
    <row r="15" spans="2:24" ht="16.5" customHeight="1">
      <c r="B15" s="30">
        <f t="shared" si="8"/>
        <v>39572</v>
      </c>
      <c r="C15" s="31"/>
      <c r="D15" s="1">
        <v>9435</v>
      </c>
      <c r="E15" s="1">
        <f t="shared" si="9"/>
        <v>58043</v>
      </c>
      <c r="F15" s="1">
        <f t="shared" si="10"/>
        <v>1020098</v>
      </c>
      <c r="G15" s="32"/>
      <c r="H15" s="1">
        <v>18995</v>
      </c>
      <c r="I15" s="1">
        <f t="shared" si="11"/>
        <v>72316</v>
      </c>
      <c r="J15" s="1">
        <f t="shared" si="12"/>
        <v>1040843</v>
      </c>
      <c r="K15" s="33"/>
      <c r="L15" s="1">
        <f t="shared" si="1"/>
        <v>14273</v>
      </c>
      <c r="M15" s="34">
        <f t="shared" si="2"/>
        <v>0.24590389883362335</v>
      </c>
      <c r="N15" s="1">
        <f t="shared" si="3"/>
        <v>20745</v>
      </c>
      <c r="O15" s="34">
        <f t="shared" si="4"/>
        <v>0.020336281416099236</v>
      </c>
      <c r="P15" s="35"/>
      <c r="Q15" s="1">
        <v>36358</v>
      </c>
      <c r="R15" s="1">
        <f t="shared" si="13"/>
        <v>134464</v>
      </c>
      <c r="S15" s="1">
        <f t="shared" si="14"/>
        <v>1259411</v>
      </c>
      <c r="U15" s="1">
        <f t="shared" si="0"/>
        <v>62148</v>
      </c>
      <c r="V15" s="34">
        <f t="shared" si="5"/>
        <v>0.8593948780352896</v>
      </c>
      <c r="W15" s="1">
        <f t="shared" si="6"/>
        <v>218568</v>
      </c>
      <c r="X15" s="34">
        <f t="shared" si="7"/>
        <v>0.2099913243399821</v>
      </c>
    </row>
    <row r="16" spans="2:24" ht="16.5" customHeight="1">
      <c r="B16" s="30">
        <f t="shared" si="8"/>
        <v>39573</v>
      </c>
      <c r="C16" s="31"/>
      <c r="D16" s="1">
        <v>16751</v>
      </c>
      <c r="E16" s="1">
        <f t="shared" si="9"/>
        <v>74794</v>
      </c>
      <c r="F16" s="1">
        <f t="shared" si="10"/>
        <v>1036849</v>
      </c>
      <c r="G16" s="32"/>
      <c r="H16" s="1">
        <v>29345</v>
      </c>
      <c r="I16" s="1">
        <f t="shared" si="11"/>
        <v>101661</v>
      </c>
      <c r="J16" s="1">
        <f t="shared" si="12"/>
        <v>1070188</v>
      </c>
      <c r="K16" s="33"/>
      <c r="L16" s="1">
        <f t="shared" si="1"/>
        <v>26867</v>
      </c>
      <c r="M16" s="34">
        <f t="shared" si="2"/>
        <v>0.3592133058801508</v>
      </c>
      <c r="N16" s="1">
        <f t="shared" si="3"/>
        <v>33339</v>
      </c>
      <c r="O16" s="34">
        <f t="shared" si="4"/>
        <v>0.03215415166528588</v>
      </c>
      <c r="P16" s="35"/>
      <c r="Q16" s="1">
        <v>20391</v>
      </c>
      <c r="R16" s="1">
        <f t="shared" si="13"/>
        <v>154855</v>
      </c>
      <c r="S16" s="1">
        <f t="shared" si="14"/>
        <v>1279802</v>
      </c>
      <c r="U16" s="1">
        <f t="shared" si="0"/>
        <v>53194</v>
      </c>
      <c r="V16" s="34">
        <f t="shared" si="5"/>
        <v>0.5232488368204129</v>
      </c>
      <c r="W16" s="1">
        <f t="shared" si="6"/>
        <v>209614</v>
      </c>
      <c r="X16" s="34">
        <f t="shared" si="7"/>
        <v>0.19586652064870846</v>
      </c>
    </row>
    <row r="17" spans="2:24" ht="16.5" customHeight="1">
      <c r="B17" s="30">
        <f t="shared" si="8"/>
        <v>39574</v>
      </c>
      <c r="C17" s="31"/>
      <c r="D17" s="1">
        <v>23685</v>
      </c>
      <c r="E17" s="1">
        <f t="shared" si="9"/>
        <v>98479</v>
      </c>
      <c r="F17" s="1">
        <f t="shared" si="10"/>
        <v>1060534</v>
      </c>
      <c r="G17" s="32"/>
      <c r="H17" s="1">
        <v>30072</v>
      </c>
      <c r="I17" s="1">
        <f t="shared" si="11"/>
        <v>131733</v>
      </c>
      <c r="J17" s="1">
        <f t="shared" si="12"/>
        <v>1100260</v>
      </c>
      <c r="K17" s="33"/>
      <c r="L17" s="1">
        <f t="shared" si="1"/>
        <v>33254</v>
      </c>
      <c r="M17" s="34">
        <f t="shared" si="2"/>
        <v>0.3376760527625179</v>
      </c>
      <c r="N17" s="1">
        <f t="shared" si="3"/>
        <v>39726</v>
      </c>
      <c r="O17" s="34">
        <f t="shared" si="4"/>
        <v>0.037458487893834616</v>
      </c>
      <c r="P17" s="35"/>
      <c r="Q17" s="1">
        <v>29053</v>
      </c>
      <c r="R17" s="1">
        <f t="shared" si="13"/>
        <v>183908</v>
      </c>
      <c r="S17" s="1">
        <f t="shared" si="14"/>
        <v>1308855</v>
      </c>
      <c r="U17" s="1">
        <f t="shared" si="0"/>
        <v>52175</v>
      </c>
      <c r="V17" s="34">
        <f t="shared" si="5"/>
        <v>0.3960662855928279</v>
      </c>
      <c r="W17" s="1">
        <f t="shared" si="6"/>
        <v>208595</v>
      </c>
      <c r="X17" s="34">
        <f t="shared" si="7"/>
        <v>0.1895870067075055</v>
      </c>
    </row>
    <row r="18" spans="2:24" ht="16.5" customHeight="1">
      <c r="B18" s="30">
        <f t="shared" si="8"/>
        <v>39575</v>
      </c>
      <c r="C18" s="31"/>
      <c r="D18" s="1">
        <v>27810</v>
      </c>
      <c r="E18" s="1">
        <f t="shared" si="9"/>
        <v>126289</v>
      </c>
      <c r="F18" s="1">
        <f t="shared" si="10"/>
        <v>1088344</v>
      </c>
      <c r="G18" s="32"/>
      <c r="H18" s="1">
        <v>16544</v>
      </c>
      <c r="I18" s="1">
        <f t="shared" si="11"/>
        <v>148277</v>
      </c>
      <c r="J18" s="1">
        <f t="shared" si="12"/>
        <v>1116804</v>
      </c>
      <c r="K18" s="33"/>
      <c r="L18" s="1">
        <f t="shared" si="1"/>
        <v>21988</v>
      </c>
      <c r="M18" s="34">
        <f t="shared" si="2"/>
        <v>0.17410859219726182</v>
      </c>
      <c r="N18" s="1">
        <f t="shared" si="3"/>
        <v>28460</v>
      </c>
      <c r="O18" s="34">
        <f t="shared" si="4"/>
        <v>0.02614982027741229</v>
      </c>
      <c r="P18" s="35"/>
      <c r="Q18" s="1">
        <v>25449</v>
      </c>
      <c r="R18" s="1">
        <f t="shared" si="13"/>
        <v>209357</v>
      </c>
      <c r="S18" s="1">
        <f t="shared" si="14"/>
        <v>1334304</v>
      </c>
      <c r="U18" s="1">
        <f t="shared" si="0"/>
        <v>61080</v>
      </c>
      <c r="V18" s="34">
        <f t="shared" si="5"/>
        <v>0.41193172238445613</v>
      </c>
      <c r="W18" s="1">
        <f t="shared" si="6"/>
        <v>217500</v>
      </c>
      <c r="X18" s="34">
        <f t="shared" si="7"/>
        <v>0.1947521677930953</v>
      </c>
    </row>
    <row r="19" spans="2:24" ht="16.5" customHeight="1">
      <c r="B19" s="30">
        <f t="shared" si="8"/>
        <v>39576</v>
      </c>
      <c r="C19" s="31"/>
      <c r="D19" s="1">
        <v>14466</v>
      </c>
      <c r="E19" s="1">
        <f t="shared" si="9"/>
        <v>140755</v>
      </c>
      <c r="F19" s="1">
        <f t="shared" si="10"/>
        <v>1102810</v>
      </c>
      <c r="G19" s="32"/>
      <c r="H19" s="1">
        <v>23582</v>
      </c>
      <c r="I19" s="1">
        <f t="shared" si="11"/>
        <v>171859</v>
      </c>
      <c r="J19" s="1">
        <f t="shared" si="12"/>
        <v>1140386</v>
      </c>
      <c r="K19" s="33"/>
      <c r="L19" s="1">
        <f t="shared" si="1"/>
        <v>31104</v>
      </c>
      <c r="M19" s="34">
        <f t="shared" si="2"/>
        <v>0.22097971652872012</v>
      </c>
      <c r="N19" s="1">
        <f t="shared" si="3"/>
        <v>37576</v>
      </c>
      <c r="O19" s="34">
        <f t="shared" si="4"/>
        <v>0.034072959077266256</v>
      </c>
      <c r="P19" s="35"/>
      <c r="Q19" s="1">
        <v>25009</v>
      </c>
      <c r="R19" s="1">
        <f t="shared" si="13"/>
        <v>234366</v>
      </c>
      <c r="S19" s="1">
        <f t="shared" si="14"/>
        <v>1359313</v>
      </c>
      <c r="U19" s="1">
        <f t="shared" si="0"/>
        <v>62507</v>
      </c>
      <c r="V19" s="34">
        <f t="shared" si="5"/>
        <v>0.3637109490919882</v>
      </c>
      <c r="W19" s="1">
        <f t="shared" si="6"/>
        <v>218927</v>
      </c>
      <c r="X19" s="34">
        <f t="shared" si="7"/>
        <v>0.19197622559379018</v>
      </c>
    </row>
    <row r="20" spans="2:24" ht="16.5" customHeight="1">
      <c r="B20" s="30">
        <f t="shared" si="8"/>
        <v>39577</v>
      </c>
      <c r="C20" s="31"/>
      <c r="D20" s="1">
        <v>21722</v>
      </c>
      <c r="E20" s="1">
        <f t="shared" si="9"/>
        <v>162477</v>
      </c>
      <c r="F20" s="1">
        <f t="shared" si="10"/>
        <v>1124532</v>
      </c>
      <c r="G20" s="32"/>
      <c r="H20" s="1">
        <v>23644</v>
      </c>
      <c r="I20" s="1">
        <f t="shared" si="11"/>
        <v>195503</v>
      </c>
      <c r="J20" s="1">
        <f aca="true" t="shared" si="15" ref="J20:J42">J19+H20</f>
        <v>1164030</v>
      </c>
      <c r="K20" s="33"/>
      <c r="L20" s="1">
        <f t="shared" si="1"/>
        <v>33026</v>
      </c>
      <c r="M20" s="34">
        <f t="shared" si="2"/>
        <v>0.2032656929903925</v>
      </c>
      <c r="N20" s="1">
        <f t="shared" si="3"/>
        <v>39498</v>
      </c>
      <c r="O20" s="34">
        <f t="shared" si="4"/>
        <v>0.035123944894409405</v>
      </c>
      <c r="P20" s="35"/>
      <c r="Q20" s="1">
        <v>33099</v>
      </c>
      <c r="R20" s="1">
        <f t="shared" si="13"/>
        <v>267465</v>
      </c>
      <c r="S20" s="1">
        <f t="shared" si="14"/>
        <v>1392412</v>
      </c>
      <c r="U20" s="1">
        <f t="shared" si="0"/>
        <v>71962</v>
      </c>
      <c r="V20" s="34">
        <f t="shared" si="5"/>
        <v>0.3680864232262421</v>
      </c>
      <c r="W20" s="1">
        <f t="shared" si="6"/>
        <v>228382</v>
      </c>
      <c r="X20" s="34">
        <f t="shared" si="7"/>
        <v>0.19619941066810992</v>
      </c>
    </row>
    <row r="21" spans="2:24" ht="16.5" customHeight="1">
      <c r="B21" s="30">
        <f t="shared" si="8"/>
        <v>39578</v>
      </c>
      <c r="C21" s="31"/>
      <c r="D21" s="1">
        <v>15694</v>
      </c>
      <c r="E21" s="1">
        <f t="shared" si="9"/>
        <v>178171</v>
      </c>
      <c r="F21" s="1">
        <f t="shared" si="10"/>
        <v>1140226</v>
      </c>
      <c r="G21" s="32"/>
      <c r="H21" s="1">
        <v>17075</v>
      </c>
      <c r="I21" s="1">
        <f t="shared" si="11"/>
        <v>212578</v>
      </c>
      <c r="J21" s="1">
        <f t="shared" si="15"/>
        <v>1181105</v>
      </c>
      <c r="K21" s="33"/>
      <c r="L21" s="1">
        <f t="shared" si="1"/>
        <v>34407</v>
      </c>
      <c r="M21" s="34">
        <f t="shared" si="2"/>
        <v>0.1931122348754848</v>
      </c>
      <c r="N21" s="1">
        <f t="shared" si="3"/>
        <v>40879</v>
      </c>
      <c r="O21" s="34">
        <f t="shared" si="4"/>
        <v>0.03585166449458265</v>
      </c>
      <c r="P21" s="35"/>
      <c r="Q21" s="1">
        <v>47170</v>
      </c>
      <c r="R21" s="1">
        <f t="shared" si="13"/>
        <v>314635</v>
      </c>
      <c r="S21" s="1">
        <f t="shared" si="14"/>
        <v>1439582</v>
      </c>
      <c r="U21" s="1">
        <f t="shared" si="0"/>
        <v>102057</v>
      </c>
      <c r="V21" s="34">
        <f t="shared" si="5"/>
        <v>0.48009201328453555</v>
      </c>
      <c r="W21" s="1">
        <f t="shared" si="6"/>
        <v>258477</v>
      </c>
      <c r="X21" s="34">
        <f t="shared" si="7"/>
        <v>0.2188433712498042</v>
      </c>
    </row>
    <row r="22" spans="2:24" ht="16.5" customHeight="1">
      <c r="B22" s="30">
        <f t="shared" si="8"/>
        <v>39579</v>
      </c>
      <c r="C22" s="31"/>
      <c r="D22" s="1">
        <v>11718</v>
      </c>
      <c r="E22" s="1">
        <f t="shared" si="9"/>
        <v>189889</v>
      </c>
      <c r="F22" s="1">
        <f t="shared" si="10"/>
        <v>1151944</v>
      </c>
      <c r="G22" s="32"/>
      <c r="H22" s="1">
        <v>23266</v>
      </c>
      <c r="I22" s="1">
        <f t="shared" si="11"/>
        <v>235844</v>
      </c>
      <c r="J22" s="1">
        <f t="shared" si="15"/>
        <v>1204371</v>
      </c>
      <c r="K22" s="33"/>
      <c r="L22" s="1">
        <f t="shared" si="1"/>
        <v>45955</v>
      </c>
      <c r="M22" s="34">
        <f t="shared" si="2"/>
        <v>0.24200980572860986</v>
      </c>
      <c r="N22" s="1">
        <f t="shared" si="3"/>
        <v>52427</v>
      </c>
      <c r="O22" s="34">
        <f t="shared" si="4"/>
        <v>0.04551176098838138</v>
      </c>
      <c r="P22" s="35"/>
      <c r="Q22" s="1">
        <v>45943</v>
      </c>
      <c r="R22" s="1">
        <f t="shared" si="13"/>
        <v>360578</v>
      </c>
      <c r="S22" s="1">
        <f t="shared" si="14"/>
        <v>1485525</v>
      </c>
      <c r="U22" s="1">
        <f t="shared" si="0"/>
        <v>124734</v>
      </c>
      <c r="V22" s="34">
        <f t="shared" si="5"/>
        <v>0.5288834992622242</v>
      </c>
      <c r="W22" s="1">
        <f t="shared" si="6"/>
        <v>281154</v>
      </c>
      <c r="X22" s="34">
        <f t="shared" si="7"/>
        <v>0.23344467776125463</v>
      </c>
    </row>
    <row r="23" spans="2:24" ht="16.5" customHeight="1">
      <c r="B23" s="30">
        <f t="shared" si="8"/>
        <v>39580</v>
      </c>
      <c r="C23" s="31"/>
      <c r="D23" s="1">
        <v>19829</v>
      </c>
      <c r="E23" s="1">
        <f t="shared" si="9"/>
        <v>209718</v>
      </c>
      <c r="F23" s="1">
        <f t="shared" si="10"/>
        <v>1171773</v>
      </c>
      <c r="G23" s="32"/>
      <c r="H23" s="1">
        <v>32480</v>
      </c>
      <c r="I23" s="1">
        <f t="shared" si="11"/>
        <v>268324</v>
      </c>
      <c r="J23" s="1">
        <f t="shared" si="15"/>
        <v>1236851</v>
      </c>
      <c r="K23" s="33"/>
      <c r="L23" s="1">
        <f t="shared" si="1"/>
        <v>58606</v>
      </c>
      <c r="M23" s="34">
        <f t="shared" si="2"/>
        <v>0.27945145385708425</v>
      </c>
      <c r="N23" s="1">
        <f t="shared" si="3"/>
        <v>65078</v>
      </c>
      <c r="O23" s="34">
        <f t="shared" si="4"/>
        <v>0.05553806069946995</v>
      </c>
      <c r="P23" s="35"/>
      <c r="Q23" s="1">
        <v>26400</v>
      </c>
      <c r="R23" s="1">
        <f t="shared" si="13"/>
        <v>386978</v>
      </c>
      <c r="S23" s="1">
        <f t="shared" si="14"/>
        <v>1511925</v>
      </c>
      <c r="U23" s="1">
        <f t="shared" si="0"/>
        <v>118654</v>
      </c>
      <c r="V23" s="34">
        <f t="shared" si="5"/>
        <v>0.44220420089145956</v>
      </c>
      <c r="W23" s="1">
        <f t="shared" si="6"/>
        <v>275074</v>
      </c>
      <c r="X23" s="34">
        <f t="shared" si="7"/>
        <v>0.22239865594158068</v>
      </c>
    </row>
    <row r="24" spans="2:24" ht="16.5" customHeight="1">
      <c r="B24" s="30">
        <f t="shared" si="8"/>
        <v>39581</v>
      </c>
      <c r="C24" s="31"/>
      <c r="D24" s="1">
        <v>25920</v>
      </c>
      <c r="E24" s="1">
        <f t="shared" si="9"/>
        <v>235638</v>
      </c>
      <c r="F24" s="1">
        <f t="shared" si="10"/>
        <v>1197693</v>
      </c>
      <c r="G24" s="32"/>
      <c r="H24" s="1">
        <v>35997</v>
      </c>
      <c r="I24" s="1">
        <f t="shared" si="11"/>
        <v>304321</v>
      </c>
      <c r="J24" s="1">
        <f t="shared" si="15"/>
        <v>1272848</v>
      </c>
      <c r="K24" s="33"/>
      <c r="L24" s="1">
        <f t="shared" si="1"/>
        <v>68683</v>
      </c>
      <c r="M24" s="34">
        <f t="shared" si="2"/>
        <v>0.29147675672005363</v>
      </c>
      <c r="N24" s="1">
        <f t="shared" si="3"/>
        <v>75155</v>
      </c>
      <c r="O24" s="34">
        <f t="shared" si="4"/>
        <v>0.062749803163248</v>
      </c>
      <c r="P24" s="35"/>
      <c r="Q24" s="1">
        <v>32675</v>
      </c>
      <c r="R24" s="1">
        <f t="shared" si="13"/>
        <v>419653</v>
      </c>
      <c r="S24" s="1">
        <f t="shared" si="14"/>
        <v>1544600</v>
      </c>
      <c r="U24" s="1">
        <f t="shared" si="0"/>
        <v>115332</v>
      </c>
      <c r="V24" s="34">
        <f t="shared" si="5"/>
        <v>0.37898140450379697</v>
      </c>
      <c r="W24" s="1">
        <f t="shared" si="6"/>
        <v>271752</v>
      </c>
      <c r="X24" s="34">
        <f t="shared" si="7"/>
        <v>0.21349917664952925</v>
      </c>
    </row>
    <row r="25" spans="2:24" ht="16.5" customHeight="1">
      <c r="B25" s="30">
        <f t="shared" si="8"/>
        <v>39582</v>
      </c>
      <c r="C25" s="31"/>
      <c r="D25" s="1">
        <v>29104</v>
      </c>
      <c r="E25" s="1">
        <f t="shared" si="9"/>
        <v>264742</v>
      </c>
      <c r="F25" s="1">
        <f t="shared" si="10"/>
        <v>1226797</v>
      </c>
      <c r="G25" s="32"/>
      <c r="H25" s="1">
        <v>18154</v>
      </c>
      <c r="I25" s="1">
        <f t="shared" si="11"/>
        <v>322475</v>
      </c>
      <c r="J25" s="1">
        <f t="shared" si="15"/>
        <v>1291002</v>
      </c>
      <c r="K25" s="33"/>
      <c r="L25" s="1">
        <f t="shared" si="1"/>
        <v>57733</v>
      </c>
      <c r="M25" s="34">
        <f t="shared" si="2"/>
        <v>0.21807268963745835</v>
      </c>
      <c r="N25" s="1">
        <f t="shared" si="3"/>
        <v>64205</v>
      </c>
      <c r="O25" s="34">
        <f t="shared" si="4"/>
        <v>0.052335471964799395</v>
      </c>
      <c r="P25" s="35"/>
      <c r="Q25" s="1">
        <v>31524</v>
      </c>
      <c r="R25" s="1">
        <f t="shared" si="13"/>
        <v>451177</v>
      </c>
      <c r="S25" s="1">
        <f t="shared" si="14"/>
        <v>1576124</v>
      </c>
      <c r="U25" s="1">
        <f t="shared" si="0"/>
        <v>128702</v>
      </c>
      <c r="V25" s="34">
        <f t="shared" si="5"/>
        <v>0.39910690751221023</v>
      </c>
      <c r="W25" s="1">
        <f t="shared" si="6"/>
        <v>285122</v>
      </c>
      <c r="X25" s="34">
        <f t="shared" si="7"/>
        <v>0.22085325971609648</v>
      </c>
    </row>
    <row r="26" spans="2:24" ht="16.5" customHeight="1">
      <c r="B26" s="30">
        <f t="shared" si="8"/>
        <v>39583</v>
      </c>
      <c r="C26" s="31"/>
      <c r="D26" s="1">
        <v>15797</v>
      </c>
      <c r="E26" s="1">
        <f t="shared" si="9"/>
        <v>280539</v>
      </c>
      <c r="F26" s="1">
        <f t="shared" si="10"/>
        <v>1242594</v>
      </c>
      <c r="G26" s="32"/>
      <c r="H26" s="1">
        <v>26647</v>
      </c>
      <c r="I26" s="1">
        <f t="shared" si="11"/>
        <v>349122</v>
      </c>
      <c r="J26" s="1">
        <f t="shared" si="15"/>
        <v>1317649</v>
      </c>
      <c r="K26" s="33"/>
      <c r="L26" s="1">
        <f t="shared" si="1"/>
        <v>68583</v>
      </c>
      <c r="M26" s="34">
        <f t="shared" si="2"/>
        <v>0.244468683498551</v>
      </c>
      <c r="N26" s="1">
        <f t="shared" si="3"/>
        <v>75055</v>
      </c>
      <c r="O26" s="34">
        <f t="shared" si="4"/>
        <v>0.06040186899341217</v>
      </c>
      <c r="P26" s="35"/>
      <c r="Q26" s="1">
        <v>26417</v>
      </c>
      <c r="R26" s="1">
        <f t="shared" si="13"/>
        <v>477594</v>
      </c>
      <c r="S26" s="1">
        <f t="shared" si="14"/>
        <v>1602541</v>
      </c>
      <c r="U26" s="1">
        <f t="shared" si="0"/>
        <v>128472</v>
      </c>
      <c r="V26" s="34">
        <f t="shared" si="5"/>
        <v>0.3679859762489903</v>
      </c>
      <c r="W26" s="1">
        <f t="shared" si="6"/>
        <v>284892</v>
      </c>
      <c r="X26" s="34">
        <f t="shared" si="7"/>
        <v>0.216212360044291</v>
      </c>
    </row>
    <row r="27" spans="2:24" ht="16.5" customHeight="1">
      <c r="B27" s="30">
        <f t="shared" si="8"/>
        <v>39584</v>
      </c>
      <c r="C27" s="31"/>
      <c r="D27" s="1">
        <v>20278</v>
      </c>
      <c r="E27" s="1">
        <f t="shared" si="9"/>
        <v>300817</v>
      </c>
      <c r="F27" s="1">
        <f t="shared" si="10"/>
        <v>1262872</v>
      </c>
      <c r="G27" s="32"/>
      <c r="H27" s="1">
        <v>24777</v>
      </c>
      <c r="I27" s="1">
        <f t="shared" si="11"/>
        <v>373899</v>
      </c>
      <c r="J27" s="1">
        <f t="shared" si="15"/>
        <v>1342426</v>
      </c>
      <c r="K27" s="33"/>
      <c r="L27" s="1">
        <f t="shared" si="1"/>
        <v>73082</v>
      </c>
      <c r="M27" s="34">
        <f t="shared" si="2"/>
        <v>0.24294504632384473</v>
      </c>
      <c r="N27" s="1">
        <f t="shared" si="3"/>
        <v>79554</v>
      </c>
      <c r="O27" s="34">
        <f t="shared" si="4"/>
        <v>0.06299450775692232</v>
      </c>
      <c r="P27" s="35"/>
      <c r="Q27" s="1">
        <v>32244</v>
      </c>
      <c r="R27" s="1">
        <f t="shared" si="13"/>
        <v>509838</v>
      </c>
      <c r="S27" s="1">
        <f t="shared" si="14"/>
        <v>1634785</v>
      </c>
      <c r="U27" s="1">
        <f t="shared" si="0"/>
        <v>135939</v>
      </c>
      <c r="V27" s="34">
        <f t="shared" si="5"/>
        <v>0.36357144576476536</v>
      </c>
      <c r="W27" s="1">
        <f t="shared" si="6"/>
        <v>292359</v>
      </c>
      <c r="X27" s="34">
        <f t="shared" si="7"/>
        <v>0.21778407152424045</v>
      </c>
    </row>
    <row r="28" spans="2:24" ht="16.5" customHeight="1">
      <c r="B28" s="30">
        <f t="shared" si="8"/>
        <v>39585</v>
      </c>
      <c r="C28" s="31"/>
      <c r="D28" s="1">
        <v>15668</v>
      </c>
      <c r="E28" s="1">
        <f t="shared" si="9"/>
        <v>316485</v>
      </c>
      <c r="F28" s="1">
        <f t="shared" si="10"/>
        <v>1278540</v>
      </c>
      <c r="G28" s="32"/>
      <c r="H28" s="1">
        <v>20089</v>
      </c>
      <c r="I28" s="1">
        <f t="shared" si="11"/>
        <v>393988</v>
      </c>
      <c r="J28" s="1">
        <f t="shared" si="15"/>
        <v>1362515</v>
      </c>
      <c r="K28" s="33"/>
      <c r="L28" s="1">
        <f t="shared" si="1"/>
        <v>77503</v>
      </c>
      <c r="M28" s="34">
        <f t="shared" si="2"/>
        <v>0.24488680348199757</v>
      </c>
      <c r="N28" s="1">
        <f t="shared" si="3"/>
        <v>83975</v>
      </c>
      <c r="O28" s="34">
        <f t="shared" si="4"/>
        <v>0.0656803854396421</v>
      </c>
      <c r="P28" s="35"/>
      <c r="Q28" s="1">
        <v>43208</v>
      </c>
      <c r="R28" s="1">
        <f t="shared" si="13"/>
        <v>553046</v>
      </c>
      <c r="S28" s="1">
        <f t="shared" si="14"/>
        <v>1677993</v>
      </c>
      <c r="U28" s="1">
        <f aca="true" t="shared" si="16" ref="U28:U42">IF(R28="","",R28-I28)</f>
        <v>159058</v>
      </c>
      <c r="V28" s="34">
        <f t="shared" si="5"/>
        <v>0.40371280343563765</v>
      </c>
      <c r="W28" s="1">
        <f t="shared" si="6"/>
        <v>315478</v>
      </c>
      <c r="X28" s="34">
        <f t="shared" si="7"/>
        <v>0.23154093716399451</v>
      </c>
    </row>
    <row r="29" spans="2:24" ht="16.5" customHeight="1">
      <c r="B29" s="30">
        <f t="shared" si="8"/>
        <v>39586</v>
      </c>
      <c r="C29" s="31"/>
      <c r="D29" s="1">
        <v>14522</v>
      </c>
      <c r="E29" s="1">
        <f t="shared" si="9"/>
        <v>331007</v>
      </c>
      <c r="F29" s="1">
        <f t="shared" si="10"/>
        <v>1293062</v>
      </c>
      <c r="G29" s="32"/>
      <c r="H29" s="1">
        <v>30398</v>
      </c>
      <c r="I29" s="1">
        <f t="shared" si="11"/>
        <v>424386</v>
      </c>
      <c r="J29" s="1">
        <f t="shared" si="15"/>
        <v>1392913</v>
      </c>
      <c r="K29" s="33"/>
      <c r="L29" s="1">
        <f t="shared" si="1"/>
        <v>93379</v>
      </c>
      <c r="M29" s="34">
        <f t="shared" si="2"/>
        <v>0.2821058164933068</v>
      </c>
      <c r="N29" s="1">
        <f t="shared" si="3"/>
        <v>99851</v>
      </c>
      <c r="O29" s="34">
        <f t="shared" si="4"/>
        <v>0.0772205818437167</v>
      </c>
      <c r="P29" s="35"/>
      <c r="Q29" s="1">
        <v>42139</v>
      </c>
      <c r="R29" s="1">
        <f t="shared" si="13"/>
        <v>595185</v>
      </c>
      <c r="S29" s="1">
        <f t="shared" si="14"/>
        <v>1720132</v>
      </c>
      <c r="U29" s="1">
        <f t="shared" si="16"/>
        <v>170799</v>
      </c>
      <c r="V29" s="34">
        <f t="shared" si="5"/>
        <v>0.40246143840748755</v>
      </c>
      <c r="W29" s="1">
        <f t="shared" si="6"/>
        <v>327219</v>
      </c>
      <c r="X29" s="34">
        <f t="shared" si="7"/>
        <v>0.23491704076277556</v>
      </c>
    </row>
    <row r="30" spans="2:24" ht="16.5" customHeight="1">
      <c r="B30" s="30">
        <f t="shared" si="8"/>
        <v>39587</v>
      </c>
      <c r="C30" s="31"/>
      <c r="D30" s="1">
        <v>27996</v>
      </c>
      <c r="E30" s="1">
        <f t="shared" si="9"/>
        <v>359003</v>
      </c>
      <c r="F30" s="1">
        <f t="shared" si="10"/>
        <v>1321058</v>
      </c>
      <c r="G30" s="32"/>
      <c r="H30" s="1">
        <v>36141</v>
      </c>
      <c r="I30" s="1">
        <f t="shared" si="11"/>
        <v>460527</v>
      </c>
      <c r="J30" s="1">
        <f t="shared" si="15"/>
        <v>1429054</v>
      </c>
      <c r="K30" s="33"/>
      <c r="L30" s="1">
        <f t="shared" si="1"/>
        <v>101524</v>
      </c>
      <c r="M30" s="34">
        <f t="shared" si="2"/>
        <v>0.28279429419809865</v>
      </c>
      <c r="N30" s="1">
        <f t="shared" si="3"/>
        <v>107996</v>
      </c>
      <c r="O30" s="34">
        <f t="shared" si="4"/>
        <v>0.08174962794971909</v>
      </c>
      <c r="P30" s="35"/>
      <c r="Q30" s="1">
        <v>24145</v>
      </c>
      <c r="R30" s="1">
        <f t="shared" si="13"/>
        <v>619330</v>
      </c>
      <c r="S30" s="1">
        <f t="shared" si="14"/>
        <v>1744277</v>
      </c>
      <c r="U30" s="1">
        <f t="shared" si="16"/>
        <v>158803</v>
      </c>
      <c r="V30" s="34">
        <f t="shared" si="5"/>
        <v>0.3448288591114093</v>
      </c>
      <c r="W30" s="1">
        <f t="shared" si="6"/>
        <v>315223</v>
      </c>
      <c r="X30" s="34">
        <f t="shared" si="7"/>
        <v>0.2205815875397291</v>
      </c>
    </row>
    <row r="31" spans="2:24" s="6" customFormat="1" ht="16.5" customHeight="1">
      <c r="B31" s="30">
        <f t="shared" si="8"/>
        <v>39588</v>
      </c>
      <c r="C31" s="37"/>
      <c r="D31" s="1">
        <v>34900</v>
      </c>
      <c r="E31" s="1">
        <f t="shared" si="9"/>
        <v>393903</v>
      </c>
      <c r="F31" s="1">
        <f t="shared" si="10"/>
        <v>1355958</v>
      </c>
      <c r="G31" s="32"/>
      <c r="H31" s="1">
        <v>38728</v>
      </c>
      <c r="I31" s="1">
        <f t="shared" si="11"/>
        <v>499255</v>
      </c>
      <c r="J31" s="1">
        <f t="shared" si="15"/>
        <v>1467782</v>
      </c>
      <c r="K31" s="33"/>
      <c r="L31" s="1">
        <f t="shared" si="1"/>
        <v>105352</v>
      </c>
      <c r="M31" s="34">
        <f t="shared" si="2"/>
        <v>0.2674567088851824</v>
      </c>
      <c r="N31" s="1">
        <f t="shared" si="3"/>
        <v>111824</v>
      </c>
      <c r="O31" s="34">
        <f t="shared" si="4"/>
        <v>0.08246863103429457</v>
      </c>
      <c r="P31" s="35"/>
      <c r="Q31" s="1">
        <v>33369</v>
      </c>
      <c r="R31" s="1">
        <f t="shared" si="13"/>
        <v>652699</v>
      </c>
      <c r="S31" s="1">
        <f t="shared" si="14"/>
        <v>1777646</v>
      </c>
      <c r="T31" s="5"/>
      <c r="U31" s="1">
        <f t="shared" si="16"/>
        <v>153444</v>
      </c>
      <c r="V31" s="34">
        <f t="shared" si="5"/>
        <v>0.3073459454587335</v>
      </c>
      <c r="W31" s="1">
        <f t="shared" si="6"/>
        <v>309864</v>
      </c>
      <c r="X31" s="34">
        <f t="shared" si="7"/>
        <v>0.21111036925101956</v>
      </c>
    </row>
    <row r="32" spans="2:24" ht="16.5" customHeight="1">
      <c r="B32" s="30">
        <f t="shared" si="8"/>
        <v>39589</v>
      </c>
      <c r="C32" s="31"/>
      <c r="D32" s="1">
        <v>37238</v>
      </c>
      <c r="E32" s="1">
        <f t="shared" si="9"/>
        <v>431141</v>
      </c>
      <c r="F32" s="1">
        <f t="shared" si="10"/>
        <v>1393196</v>
      </c>
      <c r="G32" s="32"/>
      <c r="H32" s="1">
        <v>19470</v>
      </c>
      <c r="I32" s="1">
        <f t="shared" si="11"/>
        <v>518725</v>
      </c>
      <c r="J32" s="1">
        <f t="shared" si="15"/>
        <v>1487252</v>
      </c>
      <c r="K32" s="33"/>
      <c r="L32" s="1">
        <f t="shared" si="1"/>
        <v>87584</v>
      </c>
      <c r="M32" s="34">
        <f t="shared" si="2"/>
        <v>0.20314467888695345</v>
      </c>
      <c r="N32" s="1">
        <f t="shared" si="3"/>
        <v>94056</v>
      </c>
      <c r="O32" s="34">
        <f t="shared" si="4"/>
        <v>0.06751096041045195</v>
      </c>
      <c r="P32" s="35"/>
      <c r="Q32" s="1">
        <v>34595</v>
      </c>
      <c r="R32" s="1">
        <f t="shared" si="13"/>
        <v>687294</v>
      </c>
      <c r="S32" s="1">
        <f t="shared" si="14"/>
        <v>1812241</v>
      </c>
      <c r="U32" s="1">
        <f t="shared" si="16"/>
        <v>168569</v>
      </c>
      <c r="V32" s="34">
        <f t="shared" si="5"/>
        <v>0.3249679502626633</v>
      </c>
      <c r="W32" s="1">
        <f t="shared" si="6"/>
        <v>324989</v>
      </c>
      <c r="X32" s="34">
        <f t="shared" si="7"/>
        <v>0.21851643164709142</v>
      </c>
    </row>
    <row r="33" spans="2:24" ht="16.5" customHeight="1">
      <c r="B33" s="30">
        <f t="shared" si="8"/>
        <v>39590</v>
      </c>
      <c r="C33" s="31"/>
      <c r="D33" s="1">
        <v>18096</v>
      </c>
      <c r="E33" s="1">
        <f t="shared" si="9"/>
        <v>449237</v>
      </c>
      <c r="F33" s="1">
        <f t="shared" si="10"/>
        <v>1411292</v>
      </c>
      <c r="G33" s="32"/>
      <c r="H33" s="1">
        <v>28616</v>
      </c>
      <c r="I33" s="1">
        <f t="shared" si="11"/>
        <v>547341</v>
      </c>
      <c r="J33" s="1">
        <f t="shared" si="15"/>
        <v>1515868</v>
      </c>
      <c r="K33" s="33"/>
      <c r="L33" s="1">
        <f t="shared" si="1"/>
        <v>98104</v>
      </c>
      <c r="M33" s="34">
        <f t="shared" si="2"/>
        <v>0.21837916289174755</v>
      </c>
      <c r="N33" s="1">
        <f t="shared" si="3"/>
        <v>104576</v>
      </c>
      <c r="O33" s="34">
        <f t="shared" si="4"/>
        <v>0.07409947764176372</v>
      </c>
      <c r="P33" s="35"/>
      <c r="Q33" s="1">
        <v>32138</v>
      </c>
      <c r="R33" s="1">
        <f t="shared" si="13"/>
        <v>719432</v>
      </c>
      <c r="S33" s="1">
        <f t="shared" si="14"/>
        <v>1844379</v>
      </c>
      <c r="U33" s="1">
        <f t="shared" si="16"/>
        <v>172091</v>
      </c>
      <c r="V33" s="34">
        <f t="shared" si="5"/>
        <v>0.31441277010127144</v>
      </c>
      <c r="W33" s="1">
        <f t="shared" si="6"/>
        <v>328511</v>
      </c>
      <c r="X33" s="34">
        <f t="shared" si="7"/>
        <v>0.21671477991487387</v>
      </c>
    </row>
    <row r="34" spans="2:24" ht="16.5" customHeight="1">
      <c r="B34" s="30">
        <f t="shared" si="8"/>
        <v>39591</v>
      </c>
      <c r="C34" s="31"/>
      <c r="D34" s="1">
        <v>23188</v>
      </c>
      <c r="E34" s="1">
        <f t="shared" si="9"/>
        <v>472425</v>
      </c>
      <c r="F34" s="1">
        <f t="shared" si="10"/>
        <v>1434480</v>
      </c>
      <c r="G34" s="32"/>
      <c r="H34" s="1">
        <v>25012</v>
      </c>
      <c r="I34" s="1">
        <f t="shared" si="11"/>
        <v>572353</v>
      </c>
      <c r="J34" s="1">
        <f t="shared" si="15"/>
        <v>1540880</v>
      </c>
      <c r="K34" s="33"/>
      <c r="L34" s="1">
        <f t="shared" si="1"/>
        <v>99928</v>
      </c>
      <c r="M34" s="34">
        <f t="shared" si="2"/>
        <v>0.21152140551410276</v>
      </c>
      <c r="N34" s="1">
        <f t="shared" si="3"/>
        <v>106400</v>
      </c>
      <c r="O34" s="34">
        <f t="shared" si="4"/>
        <v>0.07417321956388377</v>
      </c>
      <c r="P34" s="35"/>
      <c r="Q34" s="1">
        <v>37808</v>
      </c>
      <c r="R34" s="1">
        <f t="shared" si="13"/>
        <v>757240</v>
      </c>
      <c r="S34" s="1">
        <f t="shared" si="14"/>
        <v>1882187</v>
      </c>
      <c r="U34" s="1">
        <f t="shared" si="16"/>
        <v>184887</v>
      </c>
      <c r="V34" s="34">
        <f t="shared" si="5"/>
        <v>0.32302966875337424</v>
      </c>
      <c r="W34" s="1">
        <f t="shared" si="6"/>
        <v>341307</v>
      </c>
      <c r="X34" s="34">
        <f t="shared" si="7"/>
        <v>0.2215013498779918</v>
      </c>
    </row>
    <row r="35" spans="2:24" ht="16.5" customHeight="1">
      <c r="B35" s="30">
        <f t="shared" si="8"/>
        <v>39592</v>
      </c>
      <c r="C35" s="31"/>
      <c r="D35" s="1">
        <v>19989</v>
      </c>
      <c r="E35" s="1">
        <f t="shared" si="9"/>
        <v>492414</v>
      </c>
      <c r="F35" s="1">
        <f t="shared" si="10"/>
        <v>1454469</v>
      </c>
      <c r="G35" s="32"/>
      <c r="H35" s="1">
        <v>23006</v>
      </c>
      <c r="I35" s="1">
        <f t="shared" si="11"/>
        <v>595359</v>
      </c>
      <c r="J35" s="1">
        <f t="shared" si="15"/>
        <v>1563886</v>
      </c>
      <c r="K35" s="33"/>
      <c r="L35" s="1">
        <f t="shared" si="1"/>
        <v>102945</v>
      </c>
      <c r="M35" s="34">
        <f t="shared" si="2"/>
        <v>0.209061886948787</v>
      </c>
      <c r="N35" s="1">
        <f t="shared" si="3"/>
        <v>109417</v>
      </c>
      <c r="O35" s="34">
        <f t="shared" si="4"/>
        <v>0.07522814167919702</v>
      </c>
      <c r="P35" s="35"/>
      <c r="Q35" s="1">
        <v>46353</v>
      </c>
      <c r="R35" s="1">
        <f t="shared" si="13"/>
        <v>803593</v>
      </c>
      <c r="S35" s="1">
        <f t="shared" si="14"/>
        <v>1928540</v>
      </c>
      <c r="U35" s="1">
        <f t="shared" si="16"/>
        <v>208234</v>
      </c>
      <c r="V35" s="34">
        <f t="shared" si="5"/>
        <v>0.34976207632705647</v>
      </c>
      <c r="W35" s="1">
        <f t="shared" si="6"/>
        <v>364654</v>
      </c>
      <c r="X35" s="34">
        <f t="shared" si="7"/>
        <v>0.23317172735097058</v>
      </c>
    </row>
    <row r="36" spans="2:24" ht="16.5" customHeight="1">
      <c r="B36" s="30">
        <f t="shared" si="8"/>
        <v>39593</v>
      </c>
      <c r="C36" s="31"/>
      <c r="D36" s="1">
        <v>18752</v>
      </c>
      <c r="E36" s="1">
        <f t="shared" si="9"/>
        <v>511166</v>
      </c>
      <c r="F36" s="1">
        <f t="shared" si="10"/>
        <v>1473221</v>
      </c>
      <c r="G36" s="32"/>
      <c r="H36" s="1">
        <v>32279</v>
      </c>
      <c r="I36" s="1">
        <f t="shared" si="11"/>
        <v>627638</v>
      </c>
      <c r="J36" s="1">
        <f t="shared" si="15"/>
        <v>1596165</v>
      </c>
      <c r="K36" s="33"/>
      <c r="L36" s="1">
        <f t="shared" si="1"/>
        <v>116472</v>
      </c>
      <c r="M36" s="34">
        <f t="shared" si="2"/>
        <v>0.2278555302973985</v>
      </c>
      <c r="N36" s="1">
        <f t="shared" si="3"/>
        <v>122944</v>
      </c>
      <c r="O36" s="34">
        <f t="shared" si="4"/>
        <v>0.08345251662853027</v>
      </c>
      <c r="P36" s="35"/>
      <c r="Q36" s="1">
        <v>47962</v>
      </c>
      <c r="R36" s="1">
        <f t="shared" si="13"/>
        <v>851555</v>
      </c>
      <c r="S36" s="1">
        <f t="shared" si="14"/>
        <v>1976502</v>
      </c>
      <c r="U36" s="1">
        <f t="shared" si="16"/>
        <v>223917</v>
      </c>
      <c r="V36" s="34">
        <f t="shared" si="5"/>
        <v>0.3567613815607086</v>
      </c>
      <c r="W36" s="1">
        <f t="shared" si="6"/>
        <v>380337</v>
      </c>
      <c r="X36" s="34">
        <f t="shared" si="7"/>
        <v>0.23828175658531542</v>
      </c>
    </row>
    <row r="37" spans="2:24" ht="16.5" customHeight="1">
      <c r="B37" s="30">
        <f t="shared" si="8"/>
        <v>39594</v>
      </c>
      <c r="C37" s="31"/>
      <c r="D37" s="1">
        <v>29573</v>
      </c>
      <c r="E37" s="1">
        <f t="shared" si="9"/>
        <v>540739</v>
      </c>
      <c r="F37" s="1">
        <f t="shared" si="10"/>
        <v>1502794</v>
      </c>
      <c r="G37" s="32"/>
      <c r="H37" s="1">
        <v>41024</v>
      </c>
      <c r="I37" s="1">
        <f t="shared" si="11"/>
        <v>668662</v>
      </c>
      <c r="J37" s="1">
        <f t="shared" si="15"/>
        <v>1637189</v>
      </c>
      <c r="K37" s="33"/>
      <c r="L37" s="1">
        <f t="shared" si="1"/>
        <v>127923</v>
      </c>
      <c r="M37" s="34">
        <f t="shared" si="2"/>
        <v>0.23657069307003933</v>
      </c>
      <c r="N37" s="1">
        <f t="shared" si="3"/>
        <v>134395</v>
      </c>
      <c r="O37" s="34">
        <f t="shared" si="4"/>
        <v>0.08943008822233786</v>
      </c>
      <c r="P37" s="35"/>
      <c r="Q37" s="1">
        <v>26345</v>
      </c>
      <c r="R37" s="1">
        <f t="shared" si="13"/>
        <v>877900</v>
      </c>
      <c r="S37" s="1">
        <f t="shared" si="14"/>
        <v>2002847</v>
      </c>
      <c r="U37" s="1">
        <f t="shared" si="16"/>
        <v>209238</v>
      </c>
      <c r="V37" s="34">
        <f t="shared" si="5"/>
        <v>0.31292042915553747</v>
      </c>
      <c r="W37" s="1">
        <f t="shared" si="6"/>
        <v>365658</v>
      </c>
      <c r="X37" s="34">
        <f t="shared" si="7"/>
        <v>0.22334501392325504</v>
      </c>
    </row>
    <row r="38" spans="2:24" ht="16.5" customHeight="1">
      <c r="B38" s="30">
        <f t="shared" si="8"/>
        <v>39595</v>
      </c>
      <c r="C38" s="31"/>
      <c r="D38" s="1">
        <v>33901</v>
      </c>
      <c r="E38" s="1">
        <f t="shared" si="9"/>
        <v>574640</v>
      </c>
      <c r="F38" s="1">
        <f t="shared" si="10"/>
        <v>1536695</v>
      </c>
      <c r="G38" s="32"/>
      <c r="H38" s="1">
        <v>46480</v>
      </c>
      <c r="I38" s="1">
        <f t="shared" si="11"/>
        <v>715142</v>
      </c>
      <c r="J38" s="1">
        <f t="shared" si="15"/>
        <v>1683669</v>
      </c>
      <c r="K38" s="33"/>
      <c r="L38" s="1">
        <f t="shared" si="1"/>
        <v>140502</v>
      </c>
      <c r="M38" s="34">
        <f t="shared" si="2"/>
        <v>0.2445043853543088</v>
      </c>
      <c r="N38" s="1">
        <f t="shared" si="3"/>
        <v>146974</v>
      </c>
      <c r="O38" s="34">
        <f t="shared" si="4"/>
        <v>0.09564292198516947</v>
      </c>
      <c r="P38" s="35"/>
      <c r="Q38" s="1">
        <v>35145</v>
      </c>
      <c r="R38" s="1">
        <f t="shared" si="13"/>
        <v>913045</v>
      </c>
      <c r="S38" s="1">
        <f t="shared" si="14"/>
        <v>2037992</v>
      </c>
      <c r="U38" s="1">
        <f t="shared" si="16"/>
        <v>197903</v>
      </c>
      <c r="V38" s="34">
        <f t="shared" si="5"/>
        <v>0.2767324531351815</v>
      </c>
      <c r="W38" s="1">
        <f t="shared" si="6"/>
        <v>354323</v>
      </c>
      <c r="X38" s="34">
        <f t="shared" si="7"/>
        <v>0.2104469465197732</v>
      </c>
    </row>
    <row r="39" spans="2:24" ht="16.5" customHeight="1">
      <c r="B39" s="30">
        <f t="shared" si="8"/>
        <v>39596</v>
      </c>
      <c r="C39" s="31"/>
      <c r="D39" s="1">
        <v>41132</v>
      </c>
      <c r="E39" s="1">
        <f t="shared" si="9"/>
        <v>615772</v>
      </c>
      <c r="F39" s="1">
        <f t="shared" si="10"/>
        <v>1577827</v>
      </c>
      <c r="G39" s="32"/>
      <c r="H39" s="1">
        <v>26068</v>
      </c>
      <c r="I39" s="1">
        <f t="shared" si="11"/>
        <v>741210</v>
      </c>
      <c r="J39" s="1">
        <f t="shared" si="15"/>
        <v>1709737</v>
      </c>
      <c r="K39" s="33"/>
      <c r="L39" s="1">
        <f t="shared" si="1"/>
        <v>125438</v>
      </c>
      <c r="M39" s="34">
        <f t="shared" si="2"/>
        <v>0.20370851548949936</v>
      </c>
      <c r="N39" s="1">
        <f t="shared" si="3"/>
        <v>131910</v>
      </c>
      <c r="O39" s="34">
        <f t="shared" si="4"/>
        <v>0.08360232142053596</v>
      </c>
      <c r="P39" s="35"/>
      <c r="Q39" s="1">
        <v>36222</v>
      </c>
      <c r="R39" s="1">
        <f t="shared" si="13"/>
        <v>949267</v>
      </c>
      <c r="S39" s="1">
        <f t="shared" si="14"/>
        <v>2074214</v>
      </c>
      <c r="U39" s="1">
        <f t="shared" si="16"/>
        <v>208057</v>
      </c>
      <c r="V39" s="34">
        <f t="shared" si="5"/>
        <v>0.2806991271029803</v>
      </c>
      <c r="W39" s="1">
        <f t="shared" si="6"/>
        <v>364477</v>
      </c>
      <c r="X39" s="34">
        <f t="shared" si="7"/>
        <v>0.21317723135195646</v>
      </c>
    </row>
    <row r="40" spans="2:24" ht="16.5" customHeight="1">
      <c r="B40" s="30">
        <f t="shared" si="8"/>
        <v>39597</v>
      </c>
      <c r="C40" s="31"/>
      <c r="D40" s="1">
        <v>18372</v>
      </c>
      <c r="E40" s="1">
        <f t="shared" si="9"/>
        <v>634144</v>
      </c>
      <c r="F40" s="1">
        <f t="shared" si="10"/>
        <v>1596199</v>
      </c>
      <c r="G40" s="32"/>
      <c r="H40" s="1">
        <v>33430</v>
      </c>
      <c r="I40" s="1">
        <f t="shared" si="11"/>
        <v>774640</v>
      </c>
      <c r="J40" s="1">
        <f t="shared" si="15"/>
        <v>1743167</v>
      </c>
      <c r="K40" s="33"/>
      <c r="L40" s="1">
        <f t="shared" si="1"/>
        <v>140496</v>
      </c>
      <c r="M40" s="34">
        <f t="shared" si="2"/>
        <v>0.2215522026542867</v>
      </c>
      <c r="N40" s="1">
        <f t="shared" si="3"/>
        <v>146968</v>
      </c>
      <c r="O40" s="34">
        <f t="shared" si="4"/>
        <v>0.09207373266115315</v>
      </c>
      <c r="P40" s="35"/>
      <c r="Q40" s="1">
        <v>35013</v>
      </c>
      <c r="R40" s="1">
        <f t="shared" si="13"/>
        <v>984280</v>
      </c>
      <c r="S40" s="1">
        <f t="shared" si="14"/>
        <v>2109227</v>
      </c>
      <c r="U40" s="1">
        <f t="shared" si="16"/>
        <v>209640</v>
      </c>
      <c r="V40" s="34">
        <f t="shared" si="5"/>
        <v>0.2706289373128163</v>
      </c>
      <c r="W40" s="1">
        <f t="shared" si="6"/>
        <v>366060</v>
      </c>
      <c r="X40" s="34">
        <f t="shared" si="7"/>
        <v>0.2099970915006996</v>
      </c>
    </row>
    <row r="41" spans="2:24" ht="16.5" customHeight="1">
      <c r="B41" s="30">
        <f t="shared" si="8"/>
        <v>39598</v>
      </c>
      <c r="C41" s="31"/>
      <c r="D41" s="1">
        <v>25565</v>
      </c>
      <c r="E41" s="1">
        <f t="shared" si="9"/>
        <v>659709</v>
      </c>
      <c r="F41" s="1">
        <f t="shared" si="10"/>
        <v>1621764</v>
      </c>
      <c r="G41" s="32"/>
      <c r="H41" s="1">
        <v>30433</v>
      </c>
      <c r="I41" s="1">
        <f t="shared" si="11"/>
        <v>805073</v>
      </c>
      <c r="J41" s="1">
        <f t="shared" si="15"/>
        <v>1773600</v>
      </c>
      <c r="K41" s="33"/>
      <c r="L41" s="1">
        <f t="shared" si="1"/>
        <v>145364</v>
      </c>
      <c r="M41" s="34">
        <f t="shared" si="2"/>
        <v>0.22034563724308748</v>
      </c>
      <c r="N41" s="1">
        <f t="shared" si="3"/>
        <v>151836</v>
      </c>
      <c r="O41" s="34">
        <f t="shared" si="4"/>
        <v>0.09362397981457228</v>
      </c>
      <c r="P41" s="35"/>
      <c r="Q41" s="1">
        <v>38079</v>
      </c>
      <c r="R41" s="1">
        <f t="shared" si="13"/>
        <v>1022359</v>
      </c>
      <c r="S41" s="1">
        <f t="shared" si="14"/>
        <v>2147306</v>
      </c>
      <c r="U41" s="1">
        <f t="shared" si="16"/>
        <v>217286</v>
      </c>
      <c r="V41" s="34">
        <f t="shared" si="5"/>
        <v>0.2698960218514346</v>
      </c>
      <c r="W41" s="1">
        <f t="shared" si="6"/>
        <v>373706</v>
      </c>
      <c r="X41" s="34">
        <f t="shared" si="7"/>
        <v>0.2107047812359044</v>
      </c>
    </row>
    <row r="42" spans="2:24" ht="16.5" customHeight="1">
      <c r="B42" s="30">
        <f t="shared" si="8"/>
        <v>39599</v>
      </c>
      <c r="C42" s="31"/>
      <c r="D42" s="1">
        <v>21070</v>
      </c>
      <c r="E42" s="36">
        <f t="shared" si="9"/>
        <v>680779</v>
      </c>
      <c r="F42" s="36">
        <f t="shared" si="10"/>
        <v>1642834</v>
      </c>
      <c r="G42" s="32"/>
      <c r="H42" s="1">
        <v>25462</v>
      </c>
      <c r="I42" s="36">
        <f t="shared" si="11"/>
        <v>830535</v>
      </c>
      <c r="J42" s="36">
        <f t="shared" si="15"/>
        <v>1799062</v>
      </c>
      <c r="K42" s="33"/>
      <c r="L42" s="1">
        <f t="shared" si="1"/>
        <v>149756</v>
      </c>
      <c r="M42" s="34">
        <f t="shared" si="2"/>
        <v>0.21997740823380274</v>
      </c>
      <c r="N42" s="1">
        <f t="shared" si="3"/>
        <v>156228</v>
      </c>
      <c r="O42" s="34">
        <f t="shared" si="4"/>
        <v>0.09509664397011505</v>
      </c>
      <c r="P42" s="35"/>
      <c r="Q42" s="1">
        <v>48471</v>
      </c>
      <c r="R42" s="36">
        <f t="shared" si="13"/>
        <v>1070830</v>
      </c>
      <c r="S42" s="36">
        <f t="shared" si="14"/>
        <v>2195777</v>
      </c>
      <c r="U42" s="1">
        <f t="shared" si="16"/>
        <v>240295</v>
      </c>
      <c r="V42" s="34">
        <f t="shared" si="5"/>
        <v>0.28932555521441</v>
      </c>
      <c r="W42" s="1">
        <f t="shared" si="6"/>
        <v>396715</v>
      </c>
      <c r="X42" s="34">
        <f t="shared" si="7"/>
        <v>0.22051213354514743</v>
      </c>
    </row>
    <row r="43" spans="2:24" ht="11.25" customHeight="1">
      <c r="B43" s="31"/>
      <c r="C43" s="31"/>
      <c r="D43" s="32"/>
      <c r="E43" s="32"/>
      <c r="F43" s="32"/>
      <c r="G43" s="32"/>
      <c r="H43" s="32"/>
      <c r="I43" s="32"/>
      <c r="J43" s="32"/>
      <c r="K43" s="33"/>
      <c r="L43" s="32"/>
      <c r="M43" s="35"/>
      <c r="N43" s="35"/>
      <c r="O43" s="35"/>
      <c r="P43" s="35"/>
      <c r="Q43" s="32"/>
      <c r="R43" s="32"/>
      <c r="S43" s="32"/>
      <c r="U43" s="32"/>
      <c r="V43" s="35"/>
      <c r="W43" s="35"/>
      <c r="X43" s="35"/>
    </row>
    <row r="44" spans="2:11" ht="13.5" customHeight="1">
      <c r="B44" s="58" t="s">
        <v>11</v>
      </c>
      <c r="C44" s="58"/>
      <c r="D44" s="58"/>
      <c r="E44" s="58"/>
      <c r="F44" s="58"/>
      <c r="G44" s="58"/>
      <c r="H44" s="58"/>
      <c r="I44" s="58"/>
      <c r="J44" s="58"/>
      <c r="K44" s="58"/>
    </row>
  </sheetData>
  <mergeCells count="19">
    <mergeCell ref="B44:K44"/>
    <mergeCell ref="B2:X2"/>
    <mergeCell ref="H6:J6"/>
    <mergeCell ref="H7:J7"/>
    <mergeCell ref="U11:V11"/>
    <mergeCell ref="W11:X11"/>
    <mergeCell ref="L11:M11"/>
    <mergeCell ref="N11:O11"/>
    <mergeCell ref="H9:J9"/>
    <mergeCell ref="D9:F9"/>
    <mergeCell ref="D7:F7"/>
    <mergeCell ref="Q7:S7"/>
    <mergeCell ref="B3:X3"/>
    <mergeCell ref="L5:O10"/>
    <mergeCell ref="B5:B11"/>
    <mergeCell ref="Q9:S9"/>
    <mergeCell ref="Q6:S6"/>
    <mergeCell ref="D6:F6"/>
    <mergeCell ref="U5:X10"/>
  </mergeCells>
  <conditionalFormatting sqref="L12:O42 U12:X42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2007-02-16T06:30:21Z</cp:lastPrinted>
  <dcterms:created xsi:type="dcterms:W3CDTF">2003-10-20T07:27:17Z</dcterms:created>
  <dcterms:modified xsi:type="dcterms:W3CDTF">2008-06-02T07:26:57Z</dcterms:modified>
  <cp:category/>
  <cp:version/>
  <cp:contentType/>
  <cp:contentStatus/>
</cp:coreProperties>
</file>