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rt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<sst xmlns="http://schemas.openxmlformats.org/spreadsheetml/2006/main" count="25" uniqueCount="13">
  <si>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</si>
  <si>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</si>
  <si>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</si>
  <si>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</si>
  <si>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</si>
  <si>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</si>
  <si>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</si>
  <si>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</si>
  <si>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</si>
  <si>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</si>
  <si>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2008 YILI</t>
  </si>
  <si>
    <t>2007 / 2008 YILI KARŞILAŞTIRMASI</t>
  </si>
  <si>
    <t>A N T A L Y A   H A V A   L İ M A N I    G E L E N   G Ü N L Ü K 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</si>
</sst>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view="pageBreakPreview" zoomScale="75" zoomScaleNormal="75" zoomScaleSheetLayoutView="75" workbookViewId="0" topLeftCell="C13">
      <selection activeCell="Z33" sqref="Z33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2:24" s="2" customFormat="1" ht="22.5" customHeight="1">
      <c r="B3" s="39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ht="11.25" customHeight="1"/>
    <row r="5" spans="2:24" ht="6" customHeight="1">
      <c r="B5" s="61" t="s">
        <v>0</v>
      </c>
      <c r="C5" s="6"/>
      <c r="D5" s="7"/>
      <c r="E5" s="8"/>
      <c r="F5" s="9"/>
      <c r="H5" s="7"/>
      <c r="I5" s="8"/>
      <c r="J5" s="9"/>
      <c r="L5" s="52" t="s">
        <v>7</v>
      </c>
      <c r="M5" s="53"/>
      <c r="N5" s="53"/>
      <c r="O5" s="54"/>
      <c r="P5" s="10"/>
      <c r="Q5" s="7"/>
      <c r="R5" s="8"/>
      <c r="S5" s="9"/>
      <c r="U5" s="52" t="s">
        <v>11</v>
      </c>
      <c r="V5" s="53"/>
      <c r="W5" s="53"/>
      <c r="X5" s="54"/>
    </row>
    <row r="6" spans="2:24" s="11" customFormat="1" ht="18" customHeight="1">
      <c r="B6" s="61"/>
      <c r="C6" s="6"/>
      <c r="D6" s="42" t="s">
        <v>5</v>
      </c>
      <c r="E6" s="43"/>
      <c r="F6" s="44"/>
      <c r="G6" s="12"/>
      <c r="H6" s="42" t="s">
        <v>6</v>
      </c>
      <c r="I6" s="43"/>
      <c r="J6" s="44"/>
      <c r="K6" s="12"/>
      <c r="L6" s="55"/>
      <c r="M6" s="56"/>
      <c r="N6" s="56"/>
      <c r="O6" s="57"/>
      <c r="P6" s="10"/>
      <c r="Q6" s="42" t="s">
        <v>10</v>
      </c>
      <c r="R6" s="43"/>
      <c r="S6" s="44"/>
      <c r="U6" s="55"/>
      <c r="V6" s="56"/>
      <c r="W6" s="56"/>
      <c r="X6" s="57"/>
    </row>
    <row r="7" spans="2:24" s="11" customFormat="1" ht="16.5" customHeight="1">
      <c r="B7" s="61"/>
      <c r="C7" s="6"/>
      <c r="D7" s="45" t="s">
        <v>3</v>
      </c>
      <c r="E7" s="46"/>
      <c r="F7" s="47"/>
      <c r="G7" s="16"/>
      <c r="H7" s="45" t="s">
        <v>3</v>
      </c>
      <c r="I7" s="46"/>
      <c r="J7" s="47"/>
      <c r="K7" s="16"/>
      <c r="L7" s="55"/>
      <c r="M7" s="56"/>
      <c r="N7" s="56"/>
      <c r="O7" s="57"/>
      <c r="P7" s="10"/>
      <c r="Q7" s="45" t="s">
        <v>3</v>
      </c>
      <c r="R7" s="46"/>
      <c r="S7" s="47"/>
      <c r="U7" s="55"/>
      <c r="V7" s="56"/>
      <c r="W7" s="56"/>
      <c r="X7" s="57"/>
    </row>
    <row r="8" spans="2:24" s="11" customFormat="1" ht="9" customHeight="1">
      <c r="B8" s="61"/>
      <c r="C8" s="6"/>
      <c r="D8" s="13"/>
      <c r="E8" s="14"/>
      <c r="F8" s="15"/>
      <c r="G8" s="16"/>
      <c r="H8" s="13"/>
      <c r="I8" s="14"/>
      <c r="J8" s="15"/>
      <c r="K8" s="16"/>
      <c r="L8" s="55"/>
      <c r="M8" s="56"/>
      <c r="N8" s="56"/>
      <c r="O8" s="57"/>
      <c r="P8" s="10"/>
      <c r="Q8" s="17"/>
      <c r="R8" s="18"/>
      <c r="S8" s="19"/>
      <c r="U8" s="55"/>
      <c r="V8" s="56"/>
      <c r="W8" s="56"/>
      <c r="X8" s="57"/>
    </row>
    <row r="9" spans="2:24" s="11" customFormat="1" ht="20.25" customHeight="1">
      <c r="B9" s="61"/>
      <c r="C9" s="6"/>
      <c r="D9" s="50">
        <v>262795</v>
      </c>
      <c r="E9" s="51"/>
      <c r="F9" s="38"/>
      <c r="G9" s="20"/>
      <c r="H9" s="50">
        <v>275497</v>
      </c>
      <c r="I9" s="51"/>
      <c r="J9" s="38"/>
      <c r="K9" s="20"/>
      <c r="L9" s="55"/>
      <c r="M9" s="56"/>
      <c r="N9" s="56"/>
      <c r="O9" s="57"/>
      <c r="P9" s="10"/>
      <c r="Q9" s="62">
        <v>309486</v>
      </c>
      <c r="R9" s="63"/>
      <c r="S9" s="64"/>
      <c r="U9" s="55"/>
      <c r="V9" s="56"/>
      <c r="W9" s="56"/>
      <c r="X9" s="57"/>
    </row>
    <row r="10" spans="2:24" ht="4.5" customHeight="1">
      <c r="B10" s="61"/>
      <c r="C10" s="6"/>
      <c r="D10" s="21"/>
      <c r="E10" s="22"/>
      <c r="F10" s="22"/>
      <c r="H10" s="22"/>
      <c r="I10" s="22"/>
      <c r="J10" s="23"/>
      <c r="L10" s="58"/>
      <c r="M10" s="59"/>
      <c r="N10" s="59"/>
      <c r="O10" s="60"/>
      <c r="P10" s="10"/>
      <c r="Q10" s="21"/>
      <c r="R10" s="22"/>
      <c r="S10" s="23"/>
      <c r="U10" s="58"/>
      <c r="V10" s="59"/>
      <c r="W10" s="59"/>
      <c r="X10" s="60"/>
    </row>
    <row r="11" spans="2:24" ht="48.75" customHeight="1">
      <c r="B11" s="61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48" t="s">
        <v>1</v>
      </c>
      <c r="M11" s="49"/>
      <c r="N11" s="48" t="s">
        <v>2</v>
      </c>
      <c r="O11" s="49"/>
      <c r="P11" s="28"/>
      <c r="Q11" s="24" t="s">
        <v>4</v>
      </c>
      <c r="R11" s="25" t="s">
        <v>1</v>
      </c>
      <c r="S11" s="24" t="s">
        <v>2</v>
      </c>
      <c r="U11" s="48" t="s">
        <v>1</v>
      </c>
      <c r="V11" s="49"/>
      <c r="W11" s="48" t="s">
        <v>2</v>
      </c>
      <c r="X11" s="49"/>
    </row>
    <row r="12" spans="2:24" ht="16.5" customHeight="1">
      <c r="B12" s="36">
        <v>39508</v>
      </c>
      <c r="C12" s="29"/>
      <c r="D12" s="30">
        <v>3096</v>
      </c>
      <c r="E12" s="30">
        <f>D12</f>
        <v>3096</v>
      </c>
      <c r="F12" s="30">
        <f>E12+D9</f>
        <v>265891</v>
      </c>
      <c r="G12" s="31"/>
      <c r="H12" s="30">
        <v>5267</v>
      </c>
      <c r="I12" s="30">
        <f>H12</f>
        <v>5267</v>
      </c>
      <c r="J12" s="30">
        <f>I12+H9</f>
        <v>280764</v>
      </c>
      <c r="K12" s="32"/>
      <c r="L12" s="30">
        <f>I12-E12</f>
        <v>2171</v>
      </c>
      <c r="M12" s="33">
        <f>L12/E12</f>
        <v>0.7012273901808785</v>
      </c>
      <c r="N12" s="30">
        <f>J12-F12</f>
        <v>14873</v>
      </c>
      <c r="O12" s="33">
        <f>N12/F12</f>
        <v>0.05593645516395816</v>
      </c>
      <c r="P12" s="34"/>
      <c r="Q12" s="30">
        <v>8926</v>
      </c>
      <c r="R12" s="30">
        <f>Q12</f>
        <v>8926</v>
      </c>
      <c r="S12" s="30">
        <f>R12+Q9</f>
        <v>318412</v>
      </c>
      <c r="U12" s="30">
        <f aca="true" t="shared" si="0" ref="U12:U27">IF(R12="","",R12-I12)</f>
        <v>3659</v>
      </c>
      <c r="V12" s="33">
        <f>IF(U12="","",U12/I12)</f>
        <v>0.6947028669071578</v>
      </c>
      <c r="W12" s="30">
        <f>IF(S12="","",S12-J12)</f>
        <v>37648</v>
      </c>
      <c r="X12" s="33">
        <f>IF(W12="","",W12/J12)</f>
        <v>0.13409126526192816</v>
      </c>
    </row>
    <row r="13" spans="2:24" ht="16.5" customHeight="1">
      <c r="B13" s="36">
        <f>B12+1</f>
        <v>39509</v>
      </c>
      <c r="C13" s="29"/>
      <c r="D13" s="30">
        <v>5030</v>
      </c>
      <c r="E13" s="30">
        <f>D13+E12</f>
        <v>8126</v>
      </c>
      <c r="F13" s="30">
        <f>F12+D13</f>
        <v>270921</v>
      </c>
      <c r="G13" s="31"/>
      <c r="H13" s="30">
        <v>5134</v>
      </c>
      <c r="I13" s="30">
        <f>I12+H13</f>
        <v>10401</v>
      </c>
      <c r="J13" s="30">
        <f>J12+H13</f>
        <v>285898</v>
      </c>
      <c r="K13" s="32"/>
      <c r="L13" s="30">
        <f aca="true" t="shared" si="1" ref="L13:L42">I13-E13</f>
        <v>2275</v>
      </c>
      <c r="M13" s="33">
        <f aca="true" t="shared" si="2" ref="M13:M42">L13/E13</f>
        <v>0.2799655427024366</v>
      </c>
      <c r="N13" s="30">
        <f aca="true" t="shared" si="3" ref="N13:N42">J13-F13</f>
        <v>14977</v>
      </c>
      <c r="O13" s="33">
        <f aca="true" t="shared" si="4" ref="O13:O42">N13/F13</f>
        <v>0.055281798014919475</v>
      </c>
      <c r="P13" s="34"/>
      <c r="Q13" s="30">
        <v>11357</v>
      </c>
      <c r="R13" s="30">
        <f>IF(Q13&lt;1,"",R12+Q13)</f>
        <v>20283</v>
      </c>
      <c r="S13" s="30">
        <f>IF(Q13&lt;1,"",S12+Q13)</f>
        <v>329769</v>
      </c>
      <c r="U13" s="30">
        <f t="shared" si="0"/>
        <v>9882</v>
      </c>
      <c r="V13" s="33">
        <f aca="true" t="shared" si="5" ref="V13:V42">IF(U13="","",U13/I13)</f>
        <v>0.9501009518315546</v>
      </c>
      <c r="W13" s="30">
        <f aca="true" t="shared" si="6" ref="W13:W42">IF(S13="","",S13-J13)</f>
        <v>43871</v>
      </c>
      <c r="X13" s="33">
        <f aca="true" t="shared" si="7" ref="X13:X42">IF(W13="","",W13/J13)</f>
        <v>0.1534498317581795</v>
      </c>
    </row>
    <row r="14" spans="2:24" ht="16.5" customHeight="1">
      <c r="B14" s="36">
        <f aca="true" t="shared" si="8" ref="B14:B42">B13+1</f>
        <v>39510</v>
      </c>
      <c r="C14" s="29"/>
      <c r="D14" s="30">
        <v>5338</v>
      </c>
      <c r="E14" s="30">
        <f aca="true" t="shared" si="9" ref="E14:E42">D14+E13</f>
        <v>13464</v>
      </c>
      <c r="F14" s="30">
        <f aca="true" t="shared" si="10" ref="F14:F42">F13+D14</f>
        <v>276259</v>
      </c>
      <c r="G14" s="31"/>
      <c r="H14" s="30">
        <v>9779</v>
      </c>
      <c r="I14" s="30">
        <f aca="true" t="shared" si="11" ref="I14:I42">I13+H14</f>
        <v>20180</v>
      </c>
      <c r="J14" s="30">
        <f aca="true" t="shared" si="12" ref="J14:J19">J13+H14</f>
        <v>295677</v>
      </c>
      <c r="K14" s="32"/>
      <c r="L14" s="30">
        <f t="shared" si="1"/>
        <v>6716</v>
      </c>
      <c r="M14" s="33">
        <f t="shared" si="2"/>
        <v>0.4988116458704694</v>
      </c>
      <c r="N14" s="30">
        <f t="shared" si="3"/>
        <v>19418</v>
      </c>
      <c r="O14" s="33">
        <f t="shared" si="4"/>
        <v>0.07028911275288768</v>
      </c>
      <c r="P14" s="34"/>
      <c r="Q14" s="30">
        <v>6715</v>
      </c>
      <c r="R14" s="30">
        <f aca="true" t="shared" si="13" ref="R14:R42">IF(Q14&lt;1,"",R13+Q14)</f>
        <v>26998</v>
      </c>
      <c r="S14" s="30">
        <f aca="true" t="shared" si="14" ref="S14:S42">IF(Q14&lt;1,"",S13+Q14)</f>
        <v>336484</v>
      </c>
      <c r="U14" s="30">
        <f t="shared" si="0"/>
        <v>6818</v>
      </c>
      <c r="V14" s="33">
        <f t="shared" si="5"/>
        <v>0.3378592666005946</v>
      </c>
      <c r="W14" s="30">
        <f t="shared" si="6"/>
        <v>40807</v>
      </c>
      <c r="X14" s="33">
        <f t="shared" si="7"/>
        <v>0.13801208751441607</v>
      </c>
    </row>
    <row r="15" spans="2:24" ht="16.5" customHeight="1">
      <c r="B15" s="36">
        <f t="shared" si="8"/>
        <v>39511</v>
      </c>
      <c r="C15" s="29"/>
      <c r="D15" s="30">
        <v>5451</v>
      </c>
      <c r="E15" s="30">
        <f t="shared" si="9"/>
        <v>18915</v>
      </c>
      <c r="F15" s="30">
        <f t="shared" si="10"/>
        <v>281710</v>
      </c>
      <c r="G15" s="31"/>
      <c r="H15" s="30">
        <v>9678</v>
      </c>
      <c r="I15" s="30">
        <f t="shared" si="11"/>
        <v>29858</v>
      </c>
      <c r="J15" s="30">
        <f t="shared" si="12"/>
        <v>305355</v>
      </c>
      <c r="K15" s="32"/>
      <c r="L15" s="30">
        <f t="shared" si="1"/>
        <v>10943</v>
      </c>
      <c r="M15" s="33">
        <f t="shared" si="2"/>
        <v>0.5785355537932858</v>
      </c>
      <c r="N15" s="30">
        <f t="shared" si="3"/>
        <v>23645</v>
      </c>
      <c r="O15" s="33">
        <f t="shared" si="4"/>
        <v>0.08393383266479713</v>
      </c>
      <c r="P15" s="34"/>
      <c r="Q15" s="30">
        <v>6638</v>
      </c>
      <c r="R15" s="30">
        <f t="shared" si="13"/>
        <v>33636</v>
      </c>
      <c r="S15" s="30">
        <f t="shared" si="14"/>
        <v>343122</v>
      </c>
      <c r="U15" s="30">
        <f t="shared" si="0"/>
        <v>3778</v>
      </c>
      <c r="V15" s="33">
        <f t="shared" si="5"/>
        <v>0.12653225266260298</v>
      </c>
      <c r="W15" s="30">
        <f t="shared" si="6"/>
        <v>37767</v>
      </c>
      <c r="X15" s="33">
        <f t="shared" si="7"/>
        <v>0.12368227145453653</v>
      </c>
    </row>
    <row r="16" spans="2:24" ht="16.5" customHeight="1">
      <c r="B16" s="36">
        <f t="shared" si="8"/>
        <v>39512</v>
      </c>
      <c r="C16" s="29"/>
      <c r="D16" s="30">
        <v>10572</v>
      </c>
      <c r="E16" s="30">
        <f t="shared" si="9"/>
        <v>29487</v>
      </c>
      <c r="F16" s="30">
        <f t="shared" si="10"/>
        <v>292282</v>
      </c>
      <c r="G16" s="31"/>
      <c r="H16" s="30">
        <v>4028</v>
      </c>
      <c r="I16" s="30">
        <f t="shared" si="11"/>
        <v>33886</v>
      </c>
      <c r="J16" s="30">
        <f t="shared" si="12"/>
        <v>309383</v>
      </c>
      <c r="K16" s="32"/>
      <c r="L16" s="30">
        <f t="shared" si="1"/>
        <v>4399</v>
      </c>
      <c r="M16" s="33">
        <f t="shared" si="2"/>
        <v>0.14918438633974293</v>
      </c>
      <c r="N16" s="30">
        <f t="shared" si="3"/>
        <v>17101</v>
      </c>
      <c r="O16" s="33">
        <f t="shared" si="4"/>
        <v>0.05850856364743638</v>
      </c>
      <c r="P16" s="34"/>
      <c r="Q16" s="30">
        <v>5798</v>
      </c>
      <c r="R16" s="30">
        <f t="shared" si="13"/>
        <v>39434</v>
      </c>
      <c r="S16" s="30">
        <f t="shared" si="14"/>
        <v>348920</v>
      </c>
      <c r="U16" s="30">
        <f t="shared" si="0"/>
        <v>5548</v>
      </c>
      <c r="V16" s="33">
        <f t="shared" si="5"/>
        <v>0.16372543233193648</v>
      </c>
      <c r="W16" s="30">
        <f t="shared" si="6"/>
        <v>39537</v>
      </c>
      <c r="X16" s="33">
        <f t="shared" si="7"/>
        <v>0.12779305908857305</v>
      </c>
    </row>
    <row r="17" spans="2:24" ht="16.5" customHeight="1">
      <c r="B17" s="36">
        <f t="shared" si="8"/>
        <v>39513</v>
      </c>
      <c r="C17" s="29"/>
      <c r="D17" s="30">
        <v>4467</v>
      </c>
      <c r="E17" s="30">
        <f t="shared" si="9"/>
        <v>33954</v>
      </c>
      <c r="F17" s="30">
        <f t="shared" si="10"/>
        <v>296749</v>
      </c>
      <c r="G17" s="31"/>
      <c r="H17" s="30">
        <v>5702</v>
      </c>
      <c r="I17" s="30">
        <f t="shared" si="11"/>
        <v>39588</v>
      </c>
      <c r="J17" s="30">
        <f t="shared" si="12"/>
        <v>315085</v>
      </c>
      <c r="K17" s="32"/>
      <c r="L17" s="30">
        <f t="shared" si="1"/>
        <v>5634</v>
      </c>
      <c r="M17" s="33">
        <f t="shared" si="2"/>
        <v>0.1659303763915886</v>
      </c>
      <c r="N17" s="30">
        <f t="shared" si="3"/>
        <v>18336</v>
      </c>
      <c r="O17" s="33">
        <f t="shared" si="4"/>
        <v>0.06178959322525097</v>
      </c>
      <c r="P17" s="34"/>
      <c r="Q17" s="30">
        <v>6897</v>
      </c>
      <c r="R17" s="30">
        <f t="shared" si="13"/>
        <v>46331</v>
      </c>
      <c r="S17" s="30">
        <f t="shared" si="14"/>
        <v>355817</v>
      </c>
      <c r="U17" s="30">
        <f t="shared" si="0"/>
        <v>6743</v>
      </c>
      <c r="V17" s="33">
        <f t="shared" si="5"/>
        <v>0.17032939274527634</v>
      </c>
      <c r="W17" s="30">
        <f t="shared" si="6"/>
        <v>40732</v>
      </c>
      <c r="X17" s="33">
        <f t="shared" si="7"/>
        <v>0.12927305330307695</v>
      </c>
    </row>
    <row r="18" spans="2:24" ht="16.5" customHeight="1">
      <c r="B18" s="36">
        <f t="shared" si="8"/>
        <v>39514</v>
      </c>
      <c r="C18" s="29"/>
      <c r="D18" s="30">
        <v>6851</v>
      </c>
      <c r="E18" s="30">
        <f t="shared" si="9"/>
        <v>40805</v>
      </c>
      <c r="F18" s="30">
        <f t="shared" si="10"/>
        <v>303600</v>
      </c>
      <c r="G18" s="31"/>
      <c r="H18" s="30">
        <v>3893</v>
      </c>
      <c r="I18" s="30">
        <f t="shared" si="11"/>
        <v>43481</v>
      </c>
      <c r="J18" s="30">
        <f t="shared" si="12"/>
        <v>318978</v>
      </c>
      <c r="K18" s="32"/>
      <c r="L18" s="30">
        <f t="shared" si="1"/>
        <v>2676</v>
      </c>
      <c r="M18" s="33">
        <f t="shared" si="2"/>
        <v>0.06558019850508516</v>
      </c>
      <c r="N18" s="30">
        <f t="shared" si="3"/>
        <v>15378</v>
      </c>
      <c r="O18" s="33">
        <f t="shared" si="4"/>
        <v>0.050652173913043476</v>
      </c>
      <c r="P18" s="34"/>
      <c r="Q18" s="30">
        <v>7564</v>
      </c>
      <c r="R18" s="30">
        <f t="shared" si="13"/>
        <v>53895</v>
      </c>
      <c r="S18" s="30">
        <f t="shared" si="14"/>
        <v>363381</v>
      </c>
      <c r="U18" s="30">
        <f t="shared" si="0"/>
        <v>10414</v>
      </c>
      <c r="V18" s="33">
        <f t="shared" si="5"/>
        <v>0.23950691106460292</v>
      </c>
      <c r="W18" s="30">
        <f t="shared" si="6"/>
        <v>44403</v>
      </c>
      <c r="X18" s="33">
        <f t="shared" si="7"/>
        <v>0.13920395763971183</v>
      </c>
    </row>
    <row r="19" spans="2:24" ht="16.5" customHeight="1">
      <c r="B19" s="36">
        <f t="shared" si="8"/>
        <v>39515</v>
      </c>
      <c r="C19" s="29"/>
      <c r="D19" s="30">
        <v>3165</v>
      </c>
      <c r="E19" s="30">
        <f t="shared" si="9"/>
        <v>43970</v>
      </c>
      <c r="F19" s="30">
        <f t="shared" si="10"/>
        <v>306765</v>
      </c>
      <c r="G19" s="31"/>
      <c r="H19" s="30">
        <v>5866</v>
      </c>
      <c r="I19" s="30">
        <f t="shared" si="11"/>
        <v>49347</v>
      </c>
      <c r="J19" s="30">
        <f t="shared" si="12"/>
        <v>324844</v>
      </c>
      <c r="K19" s="32"/>
      <c r="L19" s="30">
        <f t="shared" si="1"/>
        <v>5377</v>
      </c>
      <c r="M19" s="33">
        <f t="shared" si="2"/>
        <v>0.12228792358426199</v>
      </c>
      <c r="N19" s="30">
        <f t="shared" si="3"/>
        <v>18079</v>
      </c>
      <c r="O19" s="33">
        <f t="shared" si="4"/>
        <v>0.0589343634378107</v>
      </c>
      <c r="P19" s="34"/>
      <c r="Q19" s="30">
        <v>11353</v>
      </c>
      <c r="R19" s="30">
        <f t="shared" si="13"/>
        <v>65248</v>
      </c>
      <c r="S19" s="30">
        <f t="shared" si="14"/>
        <v>374734</v>
      </c>
      <c r="U19" s="30">
        <f t="shared" si="0"/>
        <v>15901</v>
      </c>
      <c r="V19" s="33">
        <f t="shared" si="5"/>
        <v>0.32222830161914606</v>
      </c>
      <c r="W19" s="30">
        <f t="shared" si="6"/>
        <v>49890</v>
      </c>
      <c r="X19" s="33">
        <f t="shared" si="7"/>
        <v>0.15358141138515718</v>
      </c>
    </row>
    <row r="20" spans="2:24" ht="16.5" customHeight="1">
      <c r="B20" s="36">
        <f t="shared" si="8"/>
        <v>39516</v>
      </c>
      <c r="C20" s="29"/>
      <c r="D20" s="30">
        <v>3901</v>
      </c>
      <c r="E20" s="30">
        <f t="shared" si="9"/>
        <v>47871</v>
      </c>
      <c r="F20" s="30">
        <f t="shared" si="10"/>
        <v>310666</v>
      </c>
      <c r="G20" s="31"/>
      <c r="H20" s="30">
        <v>5614</v>
      </c>
      <c r="I20" s="30">
        <f t="shared" si="11"/>
        <v>54961</v>
      </c>
      <c r="J20" s="30">
        <f aca="true" t="shared" si="15" ref="J20:J42">J19+H20</f>
        <v>330458</v>
      </c>
      <c r="K20" s="32"/>
      <c r="L20" s="30">
        <f t="shared" si="1"/>
        <v>7090</v>
      </c>
      <c r="M20" s="33">
        <f t="shared" si="2"/>
        <v>0.14810636920055983</v>
      </c>
      <c r="N20" s="30">
        <f t="shared" si="3"/>
        <v>19792</v>
      </c>
      <c r="O20" s="33">
        <f t="shared" si="4"/>
        <v>0.06370829121950905</v>
      </c>
      <c r="P20" s="34"/>
      <c r="Q20" s="30">
        <v>12360</v>
      </c>
      <c r="R20" s="30">
        <f t="shared" si="13"/>
        <v>77608</v>
      </c>
      <c r="S20" s="30">
        <f t="shared" si="14"/>
        <v>387094</v>
      </c>
      <c r="U20" s="30">
        <f t="shared" si="0"/>
        <v>22647</v>
      </c>
      <c r="V20" s="33">
        <f t="shared" si="5"/>
        <v>0.4120558214006295</v>
      </c>
      <c r="W20" s="30">
        <f t="shared" si="6"/>
        <v>56636</v>
      </c>
      <c r="X20" s="33">
        <f t="shared" si="7"/>
        <v>0.17138637890442962</v>
      </c>
    </row>
    <row r="21" spans="2:24" ht="16.5" customHeight="1">
      <c r="B21" s="36">
        <f t="shared" si="8"/>
        <v>39517</v>
      </c>
      <c r="C21" s="29"/>
      <c r="D21" s="30">
        <v>5998</v>
      </c>
      <c r="E21" s="30">
        <f t="shared" si="9"/>
        <v>53869</v>
      </c>
      <c r="F21" s="30">
        <f t="shared" si="10"/>
        <v>316664</v>
      </c>
      <c r="G21" s="31"/>
      <c r="H21" s="30">
        <v>10165</v>
      </c>
      <c r="I21" s="30">
        <f t="shared" si="11"/>
        <v>65126</v>
      </c>
      <c r="J21" s="30">
        <f t="shared" si="15"/>
        <v>340623</v>
      </c>
      <c r="K21" s="32"/>
      <c r="L21" s="30">
        <f t="shared" si="1"/>
        <v>11257</v>
      </c>
      <c r="M21" s="33">
        <f t="shared" si="2"/>
        <v>0.20896990848168706</v>
      </c>
      <c r="N21" s="30">
        <f t="shared" si="3"/>
        <v>23959</v>
      </c>
      <c r="O21" s="33">
        <f t="shared" si="4"/>
        <v>0.07566063714220751</v>
      </c>
      <c r="P21" s="34"/>
      <c r="Q21" s="30">
        <v>7987</v>
      </c>
      <c r="R21" s="30">
        <f t="shared" si="13"/>
        <v>85595</v>
      </c>
      <c r="S21" s="30">
        <f t="shared" si="14"/>
        <v>395081</v>
      </c>
      <c r="U21" s="30">
        <f t="shared" si="0"/>
        <v>20469</v>
      </c>
      <c r="V21" s="33">
        <f t="shared" si="5"/>
        <v>0.3142984368762092</v>
      </c>
      <c r="W21" s="30">
        <f t="shared" si="6"/>
        <v>54458</v>
      </c>
      <c r="X21" s="33">
        <f t="shared" si="7"/>
        <v>0.15987763597878005</v>
      </c>
    </row>
    <row r="22" spans="2:24" ht="16.5" customHeight="1">
      <c r="B22" s="36">
        <f t="shared" si="8"/>
        <v>39518</v>
      </c>
      <c r="C22" s="29"/>
      <c r="D22" s="30">
        <v>7421</v>
      </c>
      <c r="E22" s="30">
        <f t="shared" si="9"/>
        <v>61290</v>
      </c>
      <c r="F22" s="30">
        <f t="shared" si="10"/>
        <v>324085</v>
      </c>
      <c r="G22" s="31"/>
      <c r="H22" s="30">
        <v>9907</v>
      </c>
      <c r="I22" s="30">
        <f t="shared" si="11"/>
        <v>75033</v>
      </c>
      <c r="J22" s="30">
        <f t="shared" si="15"/>
        <v>350530</v>
      </c>
      <c r="K22" s="32"/>
      <c r="L22" s="30">
        <f t="shared" si="1"/>
        <v>13743</v>
      </c>
      <c r="M22" s="33">
        <f t="shared" si="2"/>
        <v>0.22422907488986785</v>
      </c>
      <c r="N22" s="30">
        <f t="shared" si="3"/>
        <v>26445</v>
      </c>
      <c r="O22" s="33">
        <f t="shared" si="4"/>
        <v>0.08159896323495379</v>
      </c>
      <c r="P22" s="34"/>
      <c r="Q22" s="30">
        <v>8398</v>
      </c>
      <c r="R22" s="30">
        <f t="shared" si="13"/>
        <v>93993</v>
      </c>
      <c r="S22" s="30">
        <f t="shared" si="14"/>
        <v>403479</v>
      </c>
      <c r="U22" s="30">
        <f t="shared" si="0"/>
        <v>18960</v>
      </c>
      <c r="V22" s="33">
        <f t="shared" si="5"/>
        <v>0.25268881692055495</v>
      </c>
      <c r="W22" s="30">
        <f t="shared" si="6"/>
        <v>52949</v>
      </c>
      <c r="X22" s="33">
        <f t="shared" si="7"/>
        <v>0.15105411804981028</v>
      </c>
    </row>
    <row r="23" spans="2:24" ht="16.5" customHeight="1">
      <c r="B23" s="36">
        <f t="shared" si="8"/>
        <v>39519</v>
      </c>
      <c r="C23" s="29"/>
      <c r="D23" s="30">
        <v>10340</v>
      </c>
      <c r="E23" s="30">
        <f t="shared" si="9"/>
        <v>71630</v>
      </c>
      <c r="F23" s="30">
        <f t="shared" si="10"/>
        <v>334425</v>
      </c>
      <c r="G23" s="31"/>
      <c r="H23" s="30">
        <v>3882</v>
      </c>
      <c r="I23" s="30">
        <f t="shared" si="11"/>
        <v>78915</v>
      </c>
      <c r="J23" s="30">
        <f t="shared" si="15"/>
        <v>354412</v>
      </c>
      <c r="K23" s="32"/>
      <c r="L23" s="30">
        <f t="shared" si="1"/>
        <v>7285</v>
      </c>
      <c r="M23" s="33">
        <f t="shared" si="2"/>
        <v>0.1017031969845037</v>
      </c>
      <c r="N23" s="30">
        <f t="shared" si="3"/>
        <v>19987</v>
      </c>
      <c r="O23" s="33">
        <f t="shared" si="4"/>
        <v>0.05976526874486058</v>
      </c>
      <c r="P23" s="34"/>
      <c r="Q23" s="30">
        <v>7054</v>
      </c>
      <c r="R23" s="30">
        <f t="shared" si="13"/>
        <v>101047</v>
      </c>
      <c r="S23" s="30">
        <f t="shared" si="14"/>
        <v>410533</v>
      </c>
      <c r="U23" s="30">
        <f t="shared" si="0"/>
        <v>22132</v>
      </c>
      <c r="V23" s="33">
        <f t="shared" si="5"/>
        <v>0.28045365266425903</v>
      </c>
      <c r="W23" s="30">
        <f t="shared" si="6"/>
        <v>56121</v>
      </c>
      <c r="X23" s="33">
        <f t="shared" si="7"/>
        <v>0.15834960441520038</v>
      </c>
    </row>
    <row r="24" spans="2:24" ht="16.5" customHeight="1">
      <c r="B24" s="36">
        <f t="shared" si="8"/>
        <v>39520</v>
      </c>
      <c r="C24" s="29"/>
      <c r="D24" s="30">
        <v>3747</v>
      </c>
      <c r="E24" s="30">
        <f t="shared" si="9"/>
        <v>75377</v>
      </c>
      <c r="F24" s="30">
        <f t="shared" si="10"/>
        <v>338172</v>
      </c>
      <c r="G24" s="31"/>
      <c r="H24" s="30">
        <v>6989</v>
      </c>
      <c r="I24" s="30">
        <f t="shared" si="11"/>
        <v>85904</v>
      </c>
      <c r="J24" s="30">
        <f t="shared" si="15"/>
        <v>361401</v>
      </c>
      <c r="K24" s="32"/>
      <c r="L24" s="30">
        <f t="shared" si="1"/>
        <v>10527</v>
      </c>
      <c r="M24" s="33">
        <f t="shared" si="2"/>
        <v>0.13965798585775502</v>
      </c>
      <c r="N24" s="30">
        <f t="shared" si="3"/>
        <v>23229</v>
      </c>
      <c r="O24" s="33">
        <f t="shared" si="4"/>
        <v>0.0686898974486356</v>
      </c>
      <c r="P24" s="34"/>
      <c r="Q24" s="30">
        <v>9118</v>
      </c>
      <c r="R24" s="30">
        <f t="shared" si="13"/>
        <v>110165</v>
      </c>
      <c r="S24" s="30">
        <f t="shared" si="14"/>
        <v>419651</v>
      </c>
      <c r="U24" s="30">
        <f t="shared" si="0"/>
        <v>24261</v>
      </c>
      <c r="V24" s="33">
        <f t="shared" si="5"/>
        <v>0.2824199105978767</v>
      </c>
      <c r="W24" s="30">
        <f t="shared" si="6"/>
        <v>58250</v>
      </c>
      <c r="X24" s="33">
        <f t="shared" si="7"/>
        <v>0.16117830332511532</v>
      </c>
    </row>
    <row r="25" spans="2:24" ht="16.5" customHeight="1">
      <c r="B25" s="36">
        <f t="shared" si="8"/>
        <v>39521</v>
      </c>
      <c r="C25" s="29"/>
      <c r="D25" s="30">
        <v>8434</v>
      </c>
      <c r="E25" s="30">
        <f t="shared" si="9"/>
        <v>83811</v>
      </c>
      <c r="F25" s="30">
        <f t="shared" si="10"/>
        <v>346606</v>
      </c>
      <c r="G25" s="31"/>
      <c r="H25" s="30">
        <v>4187</v>
      </c>
      <c r="I25" s="30">
        <f t="shared" si="11"/>
        <v>90091</v>
      </c>
      <c r="J25" s="30">
        <f t="shared" si="15"/>
        <v>365588</v>
      </c>
      <c r="K25" s="32"/>
      <c r="L25" s="30">
        <f t="shared" si="1"/>
        <v>6280</v>
      </c>
      <c r="M25" s="33">
        <f t="shared" si="2"/>
        <v>0.07493049838326711</v>
      </c>
      <c r="N25" s="30">
        <f t="shared" si="3"/>
        <v>18982</v>
      </c>
      <c r="O25" s="33">
        <f t="shared" si="4"/>
        <v>0.054765353167573555</v>
      </c>
      <c r="P25" s="34"/>
      <c r="Q25" s="30">
        <v>10094</v>
      </c>
      <c r="R25" s="30">
        <f t="shared" si="13"/>
        <v>120259</v>
      </c>
      <c r="S25" s="30">
        <f t="shared" si="14"/>
        <v>429745</v>
      </c>
      <c r="U25" s="30">
        <f t="shared" si="0"/>
        <v>30168</v>
      </c>
      <c r="V25" s="33">
        <f t="shared" si="5"/>
        <v>0.3348614178996792</v>
      </c>
      <c r="W25" s="30">
        <f t="shared" si="6"/>
        <v>64157</v>
      </c>
      <c r="X25" s="33">
        <f t="shared" si="7"/>
        <v>0.17548989572961912</v>
      </c>
    </row>
    <row r="26" spans="2:24" ht="16.5" customHeight="1">
      <c r="B26" s="36">
        <f t="shared" si="8"/>
        <v>39522</v>
      </c>
      <c r="C26" s="29"/>
      <c r="D26" s="37">
        <v>3893</v>
      </c>
      <c r="E26" s="30">
        <f t="shared" si="9"/>
        <v>87704</v>
      </c>
      <c r="F26" s="30">
        <f t="shared" si="10"/>
        <v>350499</v>
      </c>
      <c r="G26" s="31"/>
      <c r="H26" s="30">
        <v>5991</v>
      </c>
      <c r="I26" s="30">
        <f t="shared" si="11"/>
        <v>96082</v>
      </c>
      <c r="J26" s="30">
        <f t="shared" si="15"/>
        <v>371579</v>
      </c>
      <c r="K26" s="32"/>
      <c r="L26" s="30">
        <f t="shared" si="1"/>
        <v>8378</v>
      </c>
      <c r="M26" s="33">
        <f t="shared" si="2"/>
        <v>0.09552585970993341</v>
      </c>
      <c r="N26" s="30">
        <f t="shared" si="3"/>
        <v>21080</v>
      </c>
      <c r="O26" s="33">
        <f t="shared" si="4"/>
        <v>0.06014282494386575</v>
      </c>
      <c r="P26" s="34"/>
      <c r="Q26" s="30">
        <v>12682</v>
      </c>
      <c r="R26" s="30">
        <f t="shared" si="13"/>
        <v>132941</v>
      </c>
      <c r="S26" s="30">
        <f t="shared" si="14"/>
        <v>442427</v>
      </c>
      <c r="U26" s="30">
        <f t="shared" si="0"/>
        <v>36859</v>
      </c>
      <c r="V26" s="33">
        <f t="shared" si="5"/>
        <v>0.38362024104410813</v>
      </c>
      <c r="W26" s="30">
        <f t="shared" si="6"/>
        <v>70848</v>
      </c>
      <c r="X26" s="33">
        <f t="shared" si="7"/>
        <v>0.1906673950896041</v>
      </c>
    </row>
    <row r="27" spans="2:24" ht="16.5" customHeight="1">
      <c r="B27" s="36">
        <f t="shared" si="8"/>
        <v>39523</v>
      </c>
      <c r="C27" s="29"/>
      <c r="D27" s="30">
        <v>4273</v>
      </c>
      <c r="E27" s="30">
        <f t="shared" si="9"/>
        <v>91977</v>
      </c>
      <c r="F27" s="30">
        <f t="shared" si="10"/>
        <v>354772</v>
      </c>
      <c r="G27" s="31"/>
      <c r="H27" s="30">
        <v>6383</v>
      </c>
      <c r="I27" s="30">
        <f t="shared" si="11"/>
        <v>102465</v>
      </c>
      <c r="J27" s="30">
        <f t="shared" si="15"/>
        <v>377962</v>
      </c>
      <c r="K27" s="32"/>
      <c r="L27" s="30">
        <f t="shared" si="1"/>
        <v>10488</v>
      </c>
      <c r="M27" s="33">
        <f t="shared" si="2"/>
        <v>0.1140285071267817</v>
      </c>
      <c r="N27" s="30">
        <f t="shared" si="3"/>
        <v>23190</v>
      </c>
      <c r="O27" s="33">
        <f t="shared" si="4"/>
        <v>0.06536592515756598</v>
      </c>
      <c r="P27" s="34"/>
      <c r="Q27" s="30">
        <v>15747</v>
      </c>
      <c r="R27" s="30">
        <f t="shared" si="13"/>
        <v>148688</v>
      </c>
      <c r="S27" s="30">
        <f t="shared" si="14"/>
        <v>458174</v>
      </c>
      <c r="U27" s="30">
        <f t="shared" si="0"/>
        <v>46223</v>
      </c>
      <c r="V27" s="33">
        <f t="shared" si="5"/>
        <v>0.45111013516810616</v>
      </c>
      <c r="W27" s="30">
        <f t="shared" si="6"/>
        <v>80212</v>
      </c>
      <c r="X27" s="33">
        <f t="shared" si="7"/>
        <v>0.21222239272731122</v>
      </c>
    </row>
    <row r="28" spans="2:24" ht="16.5" customHeight="1">
      <c r="B28" s="36">
        <f t="shared" si="8"/>
        <v>39524</v>
      </c>
      <c r="C28" s="29"/>
      <c r="D28" s="30">
        <v>6943</v>
      </c>
      <c r="E28" s="30">
        <f t="shared" si="9"/>
        <v>98920</v>
      </c>
      <c r="F28" s="30">
        <f t="shared" si="10"/>
        <v>361715</v>
      </c>
      <c r="G28" s="31"/>
      <c r="H28" s="30">
        <v>11443</v>
      </c>
      <c r="I28" s="30">
        <f t="shared" si="11"/>
        <v>113908</v>
      </c>
      <c r="J28" s="30">
        <f t="shared" si="15"/>
        <v>389405</v>
      </c>
      <c r="K28" s="32"/>
      <c r="L28" s="30">
        <f t="shared" si="1"/>
        <v>14988</v>
      </c>
      <c r="M28" s="33">
        <f t="shared" si="2"/>
        <v>0.15151637687019814</v>
      </c>
      <c r="N28" s="30">
        <f t="shared" si="3"/>
        <v>27690</v>
      </c>
      <c r="O28" s="33">
        <f t="shared" si="4"/>
        <v>0.07655198153242193</v>
      </c>
      <c r="P28" s="34"/>
      <c r="Q28" s="30">
        <v>10223</v>
      </c>
      <c r="R28" s="30">
        <f t="shared" si="13"/>
        <v>158911</v>
      </c>
      <c r="S28" s="30">
        <f t="shared" si="14"/>
        <v>468397</v>
      </c>
      <c r="U28" s="30">
        <f aca="true" t="shared" si="16" ref="U28:U42">IF(R28="","",R28-I28)</f>
        <v>45003</v>
      </c>
      <c r="V28" s="33">
        <f t="shared" si="5"/>
        <v>0.3950819959967693</v>
      </c>
      <c r="W28" s="30">
        <f t="shared" si="6"/>
        <v>78992</v>
      </c>
      <c r="X28" s="33">
        <f t="shared" si="7"/>
        <v>0.20285307071044287</v>
      </c>
    </row>
    <row r="29" spans="2:24" ht="16.5" customHeight="1">
      <c r="B29" s="36">
        <f t="shared" si="8"/>
        <v>39525</v>
      </c>
      <c r="C29" s="29"/>
      <c r="D29" s="30">
        <v>7456</v>
      </c>
      <c r="E29" s="30">
        <f t="shared" si="9"/>
        <v>106376</v>
      </c>
      <c r="F29" s="30">
        <f t="shared" si="10"/>
        <v>369171</v>
      </c>
      <c r="G29" s="31"/>
      <c r="H29" s="30">
        <v>10396</v>
      </c>
      <c r="I29" s="30">
        <f t="shared" si="11"/>
        <v>124304</v>
      </c>
      <c r="J29" s="30">
        <f t="shared" si="15"/>
        <v>399801</v>
      </c>
      <c r="K29" s="32"/>
      <c r="L29" s="30">
        <f t="shared" si="1"/>
        <v>17928</v>
      </c>
      <c r="M29" s="33">
        <f t="shared" si="2"/>
        <v>0.16853425584718357</v>
      </c>
      <c r="N29" s="30">
        <f t="shared" si="3"/>
        <v>30630</v>
      </c>
      <c r="O29" s="33">
        <f t="shared" si="4"/>
        <v>0.08296968071706608</v>
      </c>
      <c r="P29" s="34"/>
      <c r="Q29" s="30">
        <v>10925</v>
      </c>
      <c r="R29" s="30">
        <f t="shared" si="13"/>
        <v>169836</v>
      </c>
      <c r="S29" s="30">
        <f t="shared" si="14"/>
        <v>479322</v>
      </c>
      <c r="U29" s="30">
        <f t="shared" si="16"/>
        <v>45532</v>
      </c>
      <c r="V29" s="33">
        <f t="shared" si="5"/>
        <v>0.36629553353069894</v>
      </c>
      <c r="W29" s="30">
        <f t="shared" si="6"/>
        <v>79521</v>
      </c>
      <c r="X29" s="33">
        <f t="shared" si="7"/>
        <v>0.19890145347310287</v>
      </c>
    </row>
    <row r="30" spans="2:24" ht="16.5" customHeight="1">
      <c r="B30" s="36">
        <f t="shared" si="8"/>
        <v>39526</v>
      </c>
      <c r="C30" s="29"/>
      <c r="D30" s="30">
        <v>12479</v>
      </c>
      <c r="E30" s="30">
        <f t="shared" si="9"/>
        <v>118855</v>
      </c>
      <c r="F30" s="30">
        <f t="shared" si="10"/>
        <v>381650</v>
      </c>
      <c r="G30" s="31"/>
      <c r="H30" s="30">
        <v>5727</v>
      </c>
      <c r="I30" s="30">
        <f t="shared" si="11"/>
        <v>130031</v>
      </c>
      <c r="J30" s="30">
        <f t="shared" si="15"/>
        <v>405528</v>
      </c>
      <c r="K30" s="32"/>
      <c r="L30" s="30">
        <f t="shared" si="1"/>
        <v>11176</v>
      </c>
      <c r="M30" s="33">
        <f t="shared" si="2"/>
        <v>0.09403054141601111</v>
      </c>
      <c r="N30" s="30">
        <f t="shared" si="3"/>
        <v>23878</v>
      </c>
      <c r="O30" s="33">
        <f t="shared" si="4"/>
        <v>0.06256517751866894</v>
      </c>
      <c r="P30" s="34"/>
      <c r="Q30" s="30">
        <v>8212</v>
      </c>
      <c r="R30" s="30">
        <f t="shared" si="13"/>
        <v>178048</v>
      </c>
      <c r="S30" s="30">
        <f t="shared" si="14"/>
        <v>487534</v>
      </c>
      <c r="U30" s="30">
        <f t="shared" si="16"/>
        <v>48017</v>
      </c>
      <c r="V30" s="33">
        <f t="shared" si="5"/>
        <v>0.3692734809391607</v>
      </c>
      <c r="W30" s="30">
        <f t="shared" si="6"/>
        <v>82006</v>
      </c>
      <c r="X30" s="33">
        <f t="shared" si="7"/>
        <v>0.20222031524333708</v>
      </c>
    </row>
    <row r="31" spans="2:24" ht="16.5" customHeight="1">
      <c r="B31" s="36">
        <f t="shared" si="8"/>
        <v>39527</v>
      </c>
      <c r="C31" s="29"/>
      <c r="D31" s="30">
        <v>4250</v>
      </c>
      <c r="E31" s="30">
        <f t="shared" si="9"/>
        <v>123105</v>
      </c>
      <c r="F31" s="30">
        <f t="shared" si="10"/>
        <v>385900</v>
      </c>
      <c r="G31" s="31"/>
      <c r="H31" s="30">
        <v>8746</v>
      </c>
      <c r="I31" s="30">
        <f t="shared" si="11"/>
        <v>138777</v>
      </c>
      <c r="J31" s="30">
        <f t="shared" si="15"/>
        <v>414274</v>
      </c>
      <c r="K31" s="32"/>
      <c r="L31" s="30">
        <f t="shared" si="1"/>
        <v>15672</v>
      </c>
      <c r="M31" s="33">
        <f t="shared" si="2"/>
        <v>0.12730595832825636</v>
      </c>
      <c r="N31" s="30">
        <f t="shared" si="3"/>
        <v>28374</v>
      </c>
      <c r="O31" s="33">
        <f t="shared" si="4"/>
        <v>0.07352682041979787</v>
      </c>
      <c r="P31" s="34"/>
      <c r="Q31" s="30">
        <v>10170</v>
      </c>
      <c r="R31" s="30">
        <f t="shared" si="13"/>
        <v>188218</v>
      </c>
      <c r="S31" s="30">
        <f t="shared" si="14"/>
        <v>497704</v>
      </c>
      <c r="U31" s="30">
        <f t="shared" si="16"/>
        <v>49441</v>
      </c>
      <c r="V31" s="33">
        <f t="shared" si="5"/>
        <v>0.3562622048322128</v>
      </c>
      <c r="W31" s="30">
        <f t="shared" si="6"/>
        <v>83430</v>
      </c>
      <c r="X31" s="33">
        <f t="shared" si="7"/>
        <v>0.20138845305281045</v>
      </c>
    </row>
    <row r="32" spans="2:24" ht="16.5" customHeight="1">
      <c r="B32" s="36">
        <f t="shared" si="8"/>
        <v>39528</v>
      </c>
      <c r="C32" s="29"/>
      <c r="D32" s="30">
        <v>9101</v>
      </c>
      <c r="E32" s="30">
        <f t="shared" si="9"/>
        <v>132206</v>
      </c>
      <c r="F32" s="30">
        <f t="shared" si="10"/>
        <v>395001</v>
      </c>
      <c r="G32" s="31"/>
      <c r="H32" s="30">
        <v>4621</v>
      </c>
      <c r="I32" s="30">
        <f t="shared" si="11"/>
        <v>143398</v>
      </c>
      <c r="J32" s="30">
        <f t="shared" si="15"/>
        <v>418895</v>
      </c>
      <c r="K32" s="32"/>
      <c r="L32" s="30">
        <f t="shared" si="1"/>
        <v>11192</v>
      </c>
      <c r="M32" s="33">
        <f t="shared" si="2"/>
        <v>0.08465576448875241</v>
      </c>
      <c r="N32" s="30">
        <f t="shared" si="3"/>
        <v>23894</v>
      </c>
      <c r="O32" s="33">
        <f t="shared" si="4"/>
        <v>0.06049098609876937</v>
      </c>
      <c r="P32" s="34"/>
      <c r="Q32" s="30">
        <v>11657</v>
      </c>
      <c r="R32" s="30">
        <f t="shared" si="13"/>
        <v>199875</v>
      </c>
      <c r="S32" s="30">
        <f t="shared" si="14"/>
        <v>509361</v>
      </c>
      <c r="U32" s="30">
        <f t="shared" si="16"/>
        <v>56477</v>
      </c>
      <c r="V32" s="33">
        <f t="shared" si="5"/>
        <v>0.39384789188133723</v>
      </c>
      <c r="W32" s="30">
        <f t="shared" si="6"/>
        <v>90466</v>
      </c>
      <c r="X32" s="33">
        <f t="shared" si="7"/>
        <v>0.2159634275892527</v>
      </c>
    </row>
    <row r="33" spans="2:24" ht="16.5" customHeight="1">
      <c r="B33" s="36">
        <f t="shared" si="8"/>
        <v>39529</v>
      </c>
      <c r="C33" s="29"/>
      <c r="D33" s="30">
        <v>3997</v>
      </c>
      <c r="E33" s="30">
        <f t="shared" si="9"/>
        <v>136203</v>
      </c>
      <c r="F33" s="30">
        <f t="shared" si="10"/>
        <v>398998</v>
      </c>
      <c r="G33" s="31"/>
      <c r="H33" s="30">
        <v>7554</v>
      </c>
      <c r="I33" s="30">
        <f t="shared" si="11"/>
        <v>150952</v>
      </c>
      <c r="J33" s="30">
        <f t="shared" si="15"/>
        <v>426449</v>
      </c>
      <c r="K33" s="32"/>
      <c r="L33" s="30">
        <f t="shared" si="1"/>
        <v>14749</v>
      </c>
      <c r="M33" s="33">
        <f t="shared" si="2"/>
        <v>0.10828689529599202</v>
      </c>
      <c r="N33" s="30">
        <f t="shared" si="3"/>
        <v>27451</v>
      </c>
      <c r="O33" s="33">
        <f t="shared" si="4"/>
        <v>0.06879984360823864</v>
      </c>
      <c r="P33" s="34"/>
      <c r="Q33" s="30">
        <v>13503</v>
      </c>
      <c r="R33" s="30">
        <f t="shared" si="13"/>
        <v>213378</v>
      </c>
      <c r="S33" s="30">
        <f t="shared" si="14"/>
        <v>522864</v>
      </c>
      <c r="U33" s="30">
        <f t="shared" si="16"/>
        <v>62426</v>
      </c>
      <c r="V33" s="33">
        <f t="shared" si="5"/>
        <v>0.41354867772536963</v>
      </c>
      <c r="W33" s="30">
        <f t="shared" si="6"/>
        <v>96415</v>
      </c>
      <c r="X33" s="33">
        <f t="shared" si="7"/>
        <v>0.22608799645444122</v>
      </c>
    </row>
    <row r="34" spans="2:24" ht="16.5" customHeight="1">
      <c r="B34" s="36">
        <f t="shared" si="8"/>
        <v>39530</v>
      </c>
      <c r="C34" s="29"/>
      <c r="D34" s="30">
        <v>7254</v>
      </c>
      <c r="E34" s="30">
        <f t="shared" si="9"/>
        <v>143457</v>
      </c>
      <c r="F34" s="30">
        <f t="shared" si="10"/>
        <v>406252</v>
      </c>
      <c r="G34" s="31"/>
      <c r="H34" s="30">
        <v>8183</v>
      </c>
      <c r="I34" s="30">
        <f t="shared" si="11"/>
        <v>159135</v>
      </c>
      <c r="J34" s="30">
        <f t="shared" si="15"/>
        <v>434632</v>
      </c>
      <c r="K34" s="32"/>
      <c r="L34" s="30">
        <f t="shared" si="1"/>
        <v>15678</v>
      </c>
      <c r="M34" s="33">
        <f t="shared" si="2"/>
        <v>0.10928710345260252</v>
      </c>
      <c r="N34" s="30">
        <f t="shared" si="3"/>
        <v>28380</v>
      </c>
      <c r="O34" s="33">
        <f t="shared" si="4"/>
        <v>0.06985811762157479</v>
      </c>
      <c r="P34" s="34"/>
      <c r="Q34" s="30">
        <v>16131</v>
      </c>
      <c r="R34" s="30">
        <f t="shared" si="13"/>
        <v>229509</v>
      </c>
      <c r="S34" s="30">
        <f t="shared" si="14"/>
        <v>538995</v>
      </c>
      <c r="U34" s="30">
        <f t="shared" si="16"/>
        <v>70374</v>
      </c>
      <c r="V34" s="33">
        <f t="shared" si="5"/>
        <v>0.44222829672919217</v>
      </c>
      <c r="W34" s="30">
        <f t="shared" si="6"/>
        <v>104363</v>
      </c>
      <c r="X34" s="33">
        <f t="shared" si="7"/>
        <v>0.24011807690183878</v>
      </c>
    </row>
    <row r="35" spans="2:24" ht="16.5" customHeight="1">
      <c r="B35" s="36">
        <f t="shared" si="8"/>
        <v>39531</v>
      </c>
      <c r="C35" s="29"/>
      <c r="D35" s="30">
        <v>7999</v>
      </c>
      <c r="E35" s="30">
        <f t="shared" si="9"/>
        <v>151456</v>
      </c>
      <c r="F35" s="30">
        <f t="shared" si="10"/>
        <v>414251</v>
      </c>
      <c r="G35" s="31"/>
      <c r="H35" s="30">
        <v>13061</v>
      </c>
      <c r="I35" s="30">
        <f t="shared" si="11"/>
        <v>172196</v>
      </c>
      <c r="J35" s="30">
        <f t="shared" si="15"/>
        <v>447693</v>
      </c>
      <c r="K35" s="32"/>
      <c r="L35" s="30">
        <f t="shared" si="1"/>
        <v>20740</v>
      </c>
      <c r="M35" s="33">
        <f t="shared" si="2"/>
        <v>0.1369374603845341</v>
      </c>
      <c r="N35" s="30">
        <f t="shared" si="3"/>
        <v>33442</v>
      </c>
      <c r="O35" s="33">
        <f t="shared" si="4"/>
        <v>0.08072883348501271</v>
      </c>
      <c r="P35" s="34"/>
      <c r="Q35" s="30">
        <v>10204</v>
      </c>
      <c r="R35" s="30">
        <f t="shared" si="13"/>
        <v>239713</v>
      </c>
      <c r="S35" s="30">
        <f t="shared" si="14"/>
        <v>549199</v>
      </c>
      <c r="U35" s="30">
        <f t="shared" si="16"/>
        <v>67517</v>
      </c>
      <c r="V35" s="33">
        <f t="shared" si="5"/>
        <v>0.39209389300564473</v>
      </c>
      <c r="W35" s="30">
        <f t="shared" si="6"/>
        <v>101506</v>
      </c>
      <c r="X35" s="33">
        <f t="shared" si="7"/>
        <v>0.22673126450491743</v>
      </c>
    </row>
    <row r="36" spans="2:24" ht="16.5" customHeight="1">
      <c r="B36" s="36">
        <f t="shared" si="8"/>
        <v>39532</v>
      </c>
      <c r="C36" s="29"/>
      <c r="D36" s="30">
        <v>14059</v>
      </c>
      <c r="E36" s="30">
        <f t="shared" si="9"/>
        <v>165515</v>
      </c>
      <c r="F36" s="30">
        <f t="shared" si="10"/>
        <v>428310</v>
      </c>
      <c r="G36" s="31"/>
      <c r="H36" s="30">
        <v>11945</v>
      </c>
      <c r="I36" s="30">
        <f t="shared" si="11"/>
        <v>184141</v>
      </c>
      <c r="J36" s="30">
        <f t="shared" si="15"/>
        <v>459638</v>
      </c>
      <c r="K36" s="32"/>
      <c r="L36" s="30">
        <f t="shared" si="1"/>
        <v>18626</v>
      </c>
      <c r="M36" s="33">
        <f t="shared" si="2"/>
        <v>0.11253360722593118</v>
      </c>
      <c r="N36" s="30">
        <f t="shared" si="3"/>
        <v>31328</v>
      </c>
      <c r="O36" s="33">
        <f t="shared" si="4"/>
        <v>0.07314328406994934</v>
      </c>
      <c r="P36" s="34"/>
      <c r="Q36" s="30">
        <v>9389</v>
      </c>
      <c r="R36" s="30">
        <f t="shared" si="13"/>
        <v>249102</v>
      </c>
      <c r="S36" s="30">
        <f t="shared" si="14"/>
        <v>558588</v>
      </c>
      <c r="U36" s="30">
        <f t="shared" si="16"/>
        <v>64961</v>
      </c>
      <c r="V36" s="33">
        <f t="shared" si="5"/>
        <v>0.3527785772858842</v>
      </c>
      <c r="W36" s="30">
        <f t="shared" si="6"/>
        <v>98950</v>
      </c>
      <c r="X36" s="33">
        <f t="shared" si="7"/>
        <v>0.2152781101649559</v>
      </c>
    </row>
    <row r="37" spans="2:24" ht="16.5" customHeight="1">
      <c r="B37" s="36">
        <f t="shared" si="8"/>
        <v>39533</v>
      </c>
      <c r="C37" s="29"/>
      <c r="D37" s="30">
        <v>17440</v>
      </c>
      <c r="E37" s="30">
        <f t="shared" si="9"/>
        <v>182955</v>
      </c>
      <c r="F37" s="30">
        <f t="shared" si="10"/>
        <v>445750</v>
      </c>
      <c r="G37" s="31"/>
      <c r="H37" s="30">
        <v>9925</v>
      </c>
      <c r="I37" s="30">
        <f t="shared" si="11"/>
        <v>194066</v>
      </c>
      <c r="J37" s="30">
        <f t="shared" si="15"/>
        <v>469563</v>
      </c>
      <c r="K37" s="32"/>
      <c r="L37" s="30">
        <f t="shared" si="1"/>
        <v>11111</v>
      </c>
      <c r="M37" s="33">
        <f t="shared" si="2"/>
        <v>0.060730780793091195</v>
      </c>
      <c r="N37" s="30">
        <f t="shared" si="3"/>
        <v>23813</v>
      </c>
      <c r="O37" s="33">
        <f t="shared" si="4"/>
        <v>0.053422321929332585</v>
      </c>
      <c r="P37" s="34"/>
      <c r="Q37" s="30">
        <v>7993</v>
      </c>
      <c r="R37" s="30">
        <f t="shared" si="13"/>
        <v>257095</v>
      </c>
      <c r="S37" s="30">
        <f t="shared" si="14"/>
        <v>566581</v>
      </c>
      <c r="U37" s="30">
        <f t="shared" si="16"/>
        <v>63029</v>
      </c>
      <c r="V37" s="33">
        <f t="shared" si="5"/>
        <v>0.3247812599837169</v>
      </c>
      <c r="W37" s="30">
        <f t="shared" si="6"/>
        <v>97018</v>
      </c>
      <c r="X37" s="33">
        <f t="shared" si="7"/>
        <v>0.2066133830817164</v>
      </c>
    </row>
    <row r="38" spans="2:24" ht="16.5" customHeight="1">
      <c r="B38" s="36">
        <f t="shared" si="8"/>
        <v>39534</v>
      </c>
      <c r="C38" s="29"/>
      <c r="D38" s="30">
        <v>10418</v>
      </c>
      <c r="E38" s="30">
        <f t="shared" si="9"/>
        <v>193373</v>
      </c>
      <c r="F38" s="30">
        <f t="shared" si="10"/>
        <v>456168</v>
      </c>
      <c r="G38" s="31"/>
      <c r="H38" s="30">
        <v>9370</v>
      </c>
      <c r="I38" s="30">
        <f t="shared" si="11"/>
        <v>203436</v>
      </c>
      <c r="J38" s="30">
        <f t="shared" si="15"/>
        <v>478933</v>
      </c>
      <c r="K38" s="32"/>
      <c r="L38" s="30">
        <f t="shared" si="1"/>
        <v>10063</v>
      </c>
      <c r="M38" s="33">
        <f t="shared" si="2"/>
        <v>0.05203932296649481</v>
      </c>
      <c r="N38" s="30">
        <f t="shared" si="3"/>
        <v>22765</v>
      </c>
      <c r="O38" s="33">
        <f t="shared" si="4"/>
        <v>0.04990485961312499</v>
      </c>
      <c r="P38" s="34"/>
      <c r="Q38" s="30">
        <v>9262</v>
      </c>
      <c r="R38" s="30">
        <f t="shared" si="13"/>
        <v>266357</v>
      </c>
      <c r="S38" s="30">
        <f t="shared" si="14"/>
        <v>575843</v>
      </c>
      <c r="U38" s="30">
        <f t="shared" si="16"/>
        <v>62921</v>
      </c>
      <c r="V38" s="33">
        <f t="shared" si="5"/>
        <v>0.3092913741913919</v>
      </c>
      <c r="W38" s="30">
        <f t="shared" si="6"/>
        <v>96910</v>
      </c>
      <c r="X38" s="33">
        <f t="shared" si="7"/>
        <v>0.2023456308084847</v>
      </c>
    </row>
    <row r="39" spans="2:24" ht="16.5" customHeight="1">
      <c r="B39" s="36">
        <f t="shared" si="8"/>
        <v>39535</v>
      </c>
      <c r="C39" s="29"/>
      <c r="D39" s="30">
        <v>12457</v>
      </c>
      <c r="E39" s="30">
        <f t="shared" si="9"/>
        <v>205830</v>
      </c>
      <c r="F39" s="30">
        <f t="shared" si="10"/>
        <v>468625</v>
      </c>
      <c r="G39" s="31"/>
      <c r="H39" s="30">
        <v>5102</v>
      </c>
      <c r="I39" s="30">
        <f t="shared" si="11"/>
        <v>208538</v>
      </c>
      <c r="J39" s="30">
        <f t="shared" si="15"/>
        <v>484035</v>
      </c>
      <c r="K39" s="32"/>
      <c r="L39" s="30">
        <f t="shared" si="1"/>
        <v>2708</v>
      </c>
      <c r="M39" s="33">
        <f t="shared" si="2"/>
        <v>0.013156488364184035</v>
      </c>
      <c r="N39" s="30">
        <f t="shared" si="3"/>
        <v>15410</v>
      </c>
      <c r="O39" s="33">
        <f t="shared" si="4"/>
        <v>0.032883435582822085</v>
      </c>
      <c r="P39" s="34"/>
      <c r="Q39" s="30">
        <v>9760</v>
      </c>
      <c r="R39" s="30">
        <f t="shared" si="13"/>
        <v>276117</v>
      </c>
      <c r="S39" s="30">
        <f t="shared" si="14"/>
        <v>585603</v>
      </c>
      <c r="U39" s="30">
        <f t="shared" si="16"/>
        <v>67579</v>
      </c>
      <c r="V39" s="33">
        <f t="shared" si="5"/>
        <v>0.32406084262820206</v>
      </c>
      <c r="W39" s="30">
        <f t="shared" si="6"/>
        <v>101568</v>
      </c>
      <c r="X39" s="33">
        <f t="shared" si="7"/>
        <v>0.2098360655737705</v>
      </c>
    </row>
    <row r="40" spans="2:24" ht="16.5" customHeight="1">
      <c r="B40" s="36">
        <f t="shared" si="8"/>
        <v>39536</v>
      </c>
      <c r="C40" s="29"/>
      <c r="D40" s="30">
        <v>6956</v>
      </c>
      <c r="E40" s="30">
        <f t="shared" si="9"/>
        <v>212786</v>
      </c>
      <c r="F40" s="30">
        <f t="shared" si="10"/>
        <v>475581</v>
      </c>
      <c r="G40" s="31"/>
      <c r="H40" s="30">
        <v>9214</v>
      </c>
      <c r="I40" s="30">
        <f t="shared" si="11"/>
        <v>217752</v>
      </c>
      <c r="J40" s="30">
        <f t="shared" si="15"/>
        <v>493249</v>
      </c>
      <c r="K40" s="32"/>
      <c r="L40" s="30">
        <f t="shared" si="1"/>
        <v>4966</v>
      </c>
      <c r="M40" s="33">
        <f t="shared" si="2"/>
        <v>0.023338001560253025</v>
      </c>
      <c r="N40" s="30">
        <f t="shared" si="3"/>
        <v>17668</v>
      </c>
      <c r="O40" s="33">
        <f t="shared" si="4"/>
        <v>0.037150348731341244</v>
      </c>
      <c r="P40" s="34"/>
      <c r="Q40" s="30">
        <v>11811</v>
      </c>
      <c r="R40" s="30">
        <f t="shared" si="13"/>
        <v>287928</v>
      </c>
      <c r="S40" s="30">
        <f t="shared" si="14"/>
        <v>597414</v>
      </c>
      <c r="U40" s="30">
        <f t="shared" si="16"/>
        <v>70176</v>
      </c>
      <c r="V40" s="33">
        <f t="shared" si="5"/>
        <v>0.3222748815165877</v>
      </c>
      <c r="W40" s="30">
        <f t="shared" si="6"/>
        <v>104165</v>
      </c>
      <c r="X40" s="33">
        <f t="shared" si="7"/>
        <v>0.21118137086947972</v>
      </c>
    </row>
    <row r="41" spans="2:24" ht="16.5" customHeight="1">
      <c r="B41" s="36">
        <f t="shared" si="8"/>
        <v>39537</v>
      </c>
      <c r="C41" s="29"/>
      <c r="D41" s="30">
        <v>6526</v>
      </c>
      <c r="E41" s="30">
        <f t="shared" si="9"/>
        <v>219312</v>
      </c>
      <c r="F41" s="30">
        <f t="shared" si="10"/>
        <v>482107</v>
      </c>
      <c r="G41" s="31"/>
      <c r="H41" s="30">
        <v>13295</v>
      </c>
      <c r="I41" s="30">
        <f t="shared" si="11"/>
        <v>231047</v>
      </c>
      <c r="J41" s="30">
        <f t="shared" si="15"/>
        <v>506544</v>
      </c>
      <c r="K41" s="32"/>
      <c r="L41" s="30">
        <f t="shared" si="1"/>
        <v>11735</v>
      </c>
      <c r="M41" s="33">
        <f t="shared" si="2"/>
        <v>0.05350824396293864</v>
      </c>
      <c r="N41" s="30">
        <f t="shared" si="3"/>
        <v>24437</v>
      </c>
      <c r="O41" s="33">
        <f t="shared" si="4"/>
        <v>0.050687917827370275</v>
      </c>
      <c r="P41" s="34"/>
      <c r="Q41" s="30">
        <v>16302</v>
      </c>
      <c r="R41" s="30">
        <f t="shared" si="13"/>
        <v>304230</v>
      </c>
      <c r="S41" s="30">
        <f t="shared" si="14"/>
        <v>613716</v>
      </c>
      <c r="U41" s="30">
        <f t="shared" si="16"/>
        <v>73183</v>
      </c>
      <c r="V41" s="33">
        <f t="shared" si="5"/>
        <v>0.316745077841305</v>
      </c>
      <c r="W41" s="30">
        <f t="shared" si="6"/>
        <v>107172</v>
      </c>
      <c r="X41" s="33">
        <f t="shared" si="7"/>
        <v>0.21157490760921066</v>
      </c>
    </row>
    <row r="42" spans="2:24" ht="18" customHeight="1">
      <c r="B42" s="36">
        <f t="shared" si="8"/>
        <v>39538</v>
      </c>
      <c r="C42" s="29"/>
      <c r="D42" s="30">
        <v>8787</v>
      </c>
      <c r="E42" s="30">
        <f t="shared" si="9"/>
        <v>228099</v>
      </c>
      <c r="F42" s="35">
        <f t="shared" si="10"/>
        <v>490894</v>
      </c>
      <c r="G42" s="31"/>
      <c r="H42" s="30">
        <v>15055</v>
      </c>
      <c r="I42" s="30">
        <f t="shared" si="11"/>
        <v>246102</v>
      </c>
      <c r="J42" s="35">
        <f t="shared" si="15"/>
        <v>521599</v>
      </c>
      <c r="K42" s="32"/>
      <c r="L42" s="30">
        <f t="shared" si="1"/>
        <v>18003</v>
      </c>
      <c r="M42" s="33">
        <f t="shared" si="2"/>
        <v>0.07892625570475978</v>
      </c>
      <c r="N42" s="30">
        <f t="shared" si="3"/>
        <v>30705</v>
      </c>
      <c r="O42" s="33">
        <f t="shared" si="4"/>
        <v>0.06254914502927313</v>
      </c>
      <c r="P42" s="34"/>
      <c r="Q42" s="30">
        <v>10581</v>
      </c>
      <c r="R42" s="30">
        <f t="shared" si="13"/>
        <v>314811</v>
      </c>
      <c r="S42" s="35">
        <f t="shared" si="14"/>
        <v>624297</v>
      </c>
      <c r="U42" s="30">
        <f t="shared" si="16"/>
        <v>68709</v>
      </c>
      <c r="V42" s="33">
        <f t="shared" si="5"/>
        <v>0.2791891167077066</v>
      </c>
      <c r="W42" s="30">
        <f t="shared" si="6"/>
        <v>102698</v>
      </c>
      <c r="X42" s="33">
        <f t="shared" si="7"/>
        <v>0.196890714897843</v>
      </c>
    </row>
    <row r="43" spans="2:24" ht="11.25" customHeight="1">
      <c r="B43" s="29"/>
      <c r="C43" s="29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11" ht="13.5" customHeight="1">
      <c r="B44" s="40" t="s">
        <v>9</v>
      </c>
      <c r="C44" s="40"/>
      <c r="D44" s="40"/>
      <c r="E44" s="40"/>
      <c r="F44" s="40"/>
      <c r="G44" s="40"/>
      <c r="H44" s="40"/>
      <c r="I44" s="40"/>
      <c r="J44" s="40"/>
      <c r="K44" s="40"/>
    </row>
  </sheetData>
  <mergeCells count="19"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B44:K44"/>
    <mergeCell ref="B2:X2"/>
    <mergeCell ref="H6:J6"/>
    <mergeCell ref="H7:J7"/>
    <mergeCell ref="U11:V11"/>
    <mergeCell ref="W11:X11"/>
    <mergeCell ref="L11:M11"/>
    <mergeCell ref="N11:O11"/>
    <mergeCell ref="H9:J9"/>
    <mergeCell ref="D9:F9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2007-02-16T06:30:21Z</cp:lastPrinted>
  <dcterms:created xsi:type="dcterms:W3CDTF">2003-10-20T07:27:17Z</dcterms:created>
  <dcterms:modified xsi:type="dcterms:W3CDTF">2008-04-01T13:22:13Z</dcterms:modified>
  <cp:category/>
  <cp:version/>
  <cp:contentType/>
  <cp:contentStatus/>
</cp:coreProperties>
</file>