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1"/>
  </bookViews>
  <sheets>
    <sheet name="2010_KASIM" sheetId="1" r:id="rId1"/>
    <sheet name="2010_OCAK-KASIM DÖNEMİ" sheetId="2" r:id="rId2"/>
  </sheets>
  <definedNames/>
  <calcPr fullCalcOnLoad="1"/>
</workbook>
</file>

<file path=xl/sharedStrings.xml><?xml version="1.0" encoding="utf-8"?>
<sst xmlns="http://schemas.openxmlformats.org/spreadsheetml/2006/main" count="118" uniqueCount="47">
  <si>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</si>
  <si>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</si>
  <si>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</si>
  <si>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</si>
  <si>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</si>
  <si>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</si>
  <si>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</si>
  <si>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</si>
  <si>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</si>
  <si>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</si>
  <si>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</si>
  <si>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</si>
  <si>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</si>
  <si>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</si>
  <si>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</si>
  <si>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SİDE TİYATROSU</t>
  </si>
  <si>
    <t>TERMESSOS</t>
  </si>
  <si>
    <t>MÜZELER TOPLAMI</t>
  </si>
  <si>
    <t>MÜZELER</t>
  </si>
  <si>
    <t>ÖREN YERLERİ</t>
  </si>
  <si>
    <t>ÖREN YERLERİ TOPLAMI</t>
  </si>
  <si>
    <t>GENEL TOPLAM</t>
  </si>
  <si>
    <t>NOEL BABA MÜZESİ</t>
  </si>
  <si>
    <t>OLYMPOS (Plaj Kartı)</t>
  </si>
  <si>
    <t>İNDİRİMLİ GRUP (Seyahat Acentası)</t>
  </si>
  <si>
    <t>SATILAN MÜZE KART ADEDİ</t>
  </si>
  <si>
    <t>TAM</t>
  </si>
  <si>
    <t>İNDİRİMLİ</t>
  </si>
  <si>
    <t>PERSONEL</t>
  </si>
  <si>
    <t>ZİYARETÇİ TOPLAMI</t>
  </si>
  <si>
    <t>Ücretsiz</t>
  </si>
  <si>
    <t>ÜCRETLİ ZİYARETÇİ</t>
  </si>
  <si>
    <t>ÜCRETSİZ ZİYARETÇİ</t>
  </si>
  <si>
    <t>MÜZE KARTLI ZİYARETÇİ</t>
  </si>
  <si>
    <t>TOPLAM MÜZE KART SATIŞI</t>
  </si>
  <si>
    <t>M Ü Z E    V E    Ö R E N    Y E R L E R İ    İ S T A T İ S T İ Ğ İ</t>
  </si>
  <si>
    <t>ANTALYA ATATÜRK EVİ VE MÜZESİ</t>
  </si>
  <si>
    <t>GİRİŞ ÜCRETİ (TL)</t>
  </si>
  <si>
    <t>MÜZE GELİRİ (TL)</t>
  </si>
  <si>
    <t>MÜZE KART GELİRİ (TL)</t>
  </si>
  <si>
    <t>A N T A L Y A   İ L   K Ü L T Ü R   V E   T U R İ Z M   M Ü D Ü R L Ü Ğ Ü</t>
  </si>
  <si>
    <t xml:space="preserve">MÜZE  VE ÖREN  YERLERİ  GELİRLER  TOPLAMI : </t>
  </si>
  <si>
    <t>SATILAN MÜZE KART SAYISI</t>
  </si>
  <si>
    <t>Alışveriş Merkezleri ve Standlarda Satılan Müze Kart</t>
  </si>
  <si>
    <t>ÖREN YERİ GELİRİ (TL)</t>
  </si>
  <si>
    <t>2010 YILI KASIM AYI</t>
  </si>
  <si>
    <t>2010 OCAK-KASIM DÖNEMİ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</si>
</sst>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  <numFmt numFmtId="178" formatCode="#,##0.00\ &quot;TL&quot;"/>
    <numFmt numFmtId="179" formatCode="###\ ##0"/>
    <numFmt numFmtId="180" formatCode="###\ ###\ ##0"/>
    <numFmt numFmtId="181" formatCode="\ ###\ ###\ ##0"/>
    <numFmt numFmtId="182" formatCode="[$-41F]dd\ mmmm\ yyyy\ dddd"/>
    <numFmt numFmtId="183" formatCode="#,##0.00\ _T_L"/>
  </numFmts>
  <fonts count="51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1"/>
      <color indexed="18"/>
      <name val="Arial"/>
      <family val="2"/>
    </font>
    <font>
      <b/>
      <sz val="9"/>
      <name val="Arial"/>
      <family val="2"/>
    </font>
    <font>
      <b/>
      <sz val="12"/>
      <color indexed="16"/>
      <name val="Arial"/>
      <family val="2"/>
    </font>
    <font>
      <b/>
      <sz val="13"/>
      <color indexed="16"/>
      <name val="Arial"/>
      <family val="2"/>
    </font>
    <font>
      <b/>
      <sz val="18"/>
      <color indexed="48"/>
      <name val="Arial"/>
      <family val="2"/>
    </font>
    <font>
      <b/>
      <sz val="20"/>
      <color indexed="12"/>
      <name val="Arial"/>
      <family val="2"/>
    </font>
    <font>
      <b/>
      <sz val="11"/>
      <color indexed="16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17" fontId="8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179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horizontal="right" vertical="center"/>
    </xf>
    <xf numFmtId="179" fontId="3" fillId="33" borderId="10" xfId="0" applyNumberFormat="1" applyFont="1" applyFill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vertical="center"/>
    </xf>
    <xf numFmtId="179" fontId="11" fillId="35" borderId="14" xfId="0" applyNumberFormat="1" applyFont="1" applyFill="1" applyBorder="1" applyAlignment="1">
      <alignment vertical="center"/>
    </xf>
    <xf numFmtId="4" fontId="11" fillId="35" borderId="14" xfId="0" applyNumberFormat="1" applyFont="1" applyFill="1" applyBorder="1" applyAlignment="1">
      <alignment horizontal="right" vertical="center"/>
    </xf>
    <xf numFmtId="179" fontId="11" fillId="36" borderId="14" xfId="0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3" fillId="33" borderId="17" xfId="0" applyNumberFormat="1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4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78" fontId="3" fillId="0" borderId="19" xfId="0" applyNumberFormat="1" applyFont="1" applyBorder="1" applyAlignment="1">
      <alignment vertical="center"/>
    </xf>
    <xf numFmtId="4" fontId="11" fillId="36" borderId="17" xfId="0" applyNumberFormat="1" applyFont="1" applyFill="1" applyBorder="1" applyAlignment="1">
      <alignment vertical="center"/>
    </xf>
    <xf numFmtId="4" fontId="12" fillId="36" borderId="21" xfId="0" applyNumberFormat="1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78" fontId="15" fillId="0" borderId="10" xfId="0" applyNumberFormat="1" applyFont="1" applyBorder="1" applyAlignment="1">
      <alignment vertical="center"/>
    </xf>
    <xf numFmtId="179" fontId="3" fillId="33" borderId="10" xfId="0" applyNumberFormat="1" applyFont="1" applyFill="1" applyBorder="1" applyAlignment="1" applyProtection="1">
      <alignment vertical="center"/>
      <protection locked="0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11" fillId="35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1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horizontal="center" vertical="center"/>
    </xf>
    <xf numFmtId="179" fontId="3" fillId="0" borderId="23" xfId="0" applyNumberFormat="1" applyFont="1" applyBorder="1" applyAlignment="1">
      <alignment horizontal="right" vertical="center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11" fillId="36" borderId="28" xfId="0" applyFont="1" applyFill="1" applyBorder="1" applyAlignment="1">
      <alignment horizontal="right" vertical="center"/>
    </xf>
    <xf numFmtId="0" fontId="11" fillId="36" borderId="29" xfId="0" applyFont="1" applyFill="1" applyBorder="1" applyAlignment="1">
      <alignment horizontal="right" vertical="center"/>
    </xf>
    <xf numFmtId="0" fontId="11" fillId="35" borderId="30" xfId="0" applyFont="1" applyFill="1" applyBorder="1" applyAlignment="1">
      <alignment horizontal="right" vertical="center"/>
    </xf>
    <xf numFmtId="0" fontId="11" fillId="35" borderId="31" xfId="0" applyFont="1" applyFill="1" applyBorder="1" applyAlignment="1">
      <alignment horizontal="right" vertical="center"/>
    </xf>
    <xf numFmtId="0" fontId="16" fillId="33" borderId="16" xfId="0" applyFont="1" applyFill="1" applyBorder="1" applyAlignment="1">
      <alignment horizontal="right" vertical="center"/>
    </xf>
    <xf numFmtId="0" fontId="16" fillId="33" borderId="10" xfId="0" applyFont="1" applyFill="1" applyBorder="1" applyAlignment="1">
      <alignment horizontal="right" vertical="center"/>
    </xf>
    <xf numFmtId="0" fontId="16" fillId="33" borderId="20" xfId="0" applyFont="1" applyFill="1" applyBorder="1" applyAlignment="1">
      <alignment horizontal="right" vertical="center"/>
    </xf>
    <xf numFmtId="0" fontId="16" fillId="33" borderId="32" xfId="0" applyFont="1" applyFill="1" applyBorder="1" applyAlignment="1">
      <alignment horizontal="right" vertical="center"/>
    </xf>
    <xf numFmtId="0" fontId="7" fillId="34" borderId="16" xfId="0" applyFont="1" applyFill="1" applyBorder="1" applyAlignment="1">
      <alignment horizontal="left" vertical="center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shrinkToFit="1"/>
    </xf>
    <xf numFmtId="0" fontId="4" fillId="0" borderId="39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0" fontId="9" fillId="34" borderId="34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left" vertical="center"/>
    </xf>
    <xf numFmtId="179" fontId="3" fillId="0" borderId="23" xfId="0" applyNumberFormat="1" applyFont="1" applyBorder="1" applyAlignment="1">
      <alignment horizontal="center" vertical="center"/>
    </xf>
    <xf numFmtId="179" fontId="3" fillId="0" borderId="32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1"/>
  <sheetViews>
    <sheetView showGridLines="0" view="pageBreakPreview" zoomScale="75" zoomScaleSheetLayoutView="75" zoomScalePageLayoutView="0" workbookViewId="0" topLeftCell="A9">
      <selection activeCell="P33" sqref="P33"/>
    </sheetView>
  </sheetViews>
  <sheetFormatPr defaultColWidth="9.00390625" defaultRowHeight="15" customHeight="1"/>
  <cols>
    <col min="1" max="1" width="0.875" style="1" customWidth="1"/>
    <col min="2" max="2" width="30.75390625" style="1" customWidth="1"/>
    <col min="3" max="3" width="13.875" style="8" customWidth="1"/>
    <col min="4" max="4" width="13.25390625" style="1" customWidth="1"/>
    <col min="5" max="5" width="13.875" style="1" customWidth="1"/>
    <col min="6" max="6" width="15.75390625" style="1" customWidth="1"/>
    <col min="7" max="7" width="18.00390625" style="1" customWidth="1"/>
    <col min="8" max="8" width="14.125" style="1" customWidth="1"/>
    <col min="9" max="10" width="14.625" style="1" customWidth="1"/>
    <col min="11" max="11" width="0.875" style="1" customWidth="1"/>
    <col min="12" max="12" width="7.75390625" style="1" customWidth="1"/>
    <col min="13" max="13" width="12.75390625" style="1" customWidth="1"/>
    <col min="14" max="14" width="13.625" style="1" customWidth="1"/>
    <col min="15" max="15" width="14.25390625" style="1" customWidth="1"/>
    <col min="16" max="16" width="15.375" style="1" customWidth="1"/>
    <col min="17" max="16384" width="9.125" style="1" customWidth="1"/>
  </cols>
  <sheetData>
    <row r="1" spans="2:16" ht="39.75" customHeight="1">
      <c r="B1" s="69" t="s">
        <v>40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2:16" ht="34.5" customHeight="1">
      <c r="B2" s="70" t="s">
        <v>35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2:16" ht="19.5" customHeight="1" thickBot="1">
      <c r="B3" s="5"/>
      <c r="C3" s="5"/>
      <c r="D3" s="5"/>
      <c r="E3" s="5"/>
      <c r="F3" s="5"/>
      <c r="G3" s="5"/>
      <c r="H3" s="5"/>
      <c r="I3" s="5"/>
      <c r="J3" s="6"/>
      <c r="N3" s="56" t="s">
        <v>45</v>
      </c>
      <c r="O3" s="56"/>
      <c r="P3" s="56"/>
    </row>
    <row r="4" spans="2:16" s="10" customFormat="1" ht="28.5" customHeight="1">
      <c r="B4" s="82" t="s">
        <v>18</v>
      </c>
      <c r="C4" s="80" t="s">
        <v>37</v>
      </c>
      <c r="D4" s="67" t="s">
        <v>31</v>
      </c>
      <c r="E4" s="67" t="s">
        <v>32</v>
      </c>
      <c r="F4" s="51" t="s">
        <v>33</v>
      </c>
      <c r="G4" s="67" t="s">
        <v>24</v>
      </c>
      <c r="H4" s="67" t="s">
        <v>42</v>
      </c>
      <c r="I4" s="66" t="s">
        <v>29</v>
      </c>
      <c r="J4" s="66" t="s">
        <v>38</v>
      </c>
      <c r="K4" s="26"/>
      <c r="L4" s="72" t="s">
        <v>25</v>
      </c>
      <c r="M4" s="73"/>
      <c r="N4" s="74"/>
      <c r="O4" s="67" t="s">
        <v>34</v>
      </c>
      <c r="P4" s="75" t="s">
        <v>39</v>
      </c>
    </row>
    <row r="5" spans="2:16" s="10" customFormat="1" ht="28.5" customHeight="1">
      <c r="B5" s="65"/>
      <c r="C5" s="81"/>
      <c r="D5" s="68"/>
      <c r="E5" s="68"/>
      <c r="F5" s="52"/>
      <c r="G5" s="68"/>
      <c r="H5" s="68"/>
      <c r="I5" s="53"/>
      <c r="J5" s="53"/>
      <c r="K5" s="27"/>
      <c r="L5" s="9" t="s">
        <v>26</v>
      </c>
      <c r="M5" s="9" t="s">
        <v>27</v>
      </c>
      <c r="N5" s="9" t="s">
        <v>28</v>
      </c>
      <c r="O5" s="68"/>
      <c r="P5" s="55"/>
    </row>
    <row r="6" spans="2:16" ht="19.5" customHeight="1">
      <c r="B6" s="28" t="s">
        <v>1</v>
      </c>
      <c r="C6" s="42">
        <v>15</v>
      </c>
      <c r="D6" s="12">
        <v>2247</v>
      </c>
      <c r="E6" s="12">
        <v>1866</v>
      </c>
      <c r="F6" s="12">
        <v>1603</v>
      </c>
      <c r="G6" s="12">
        <v>4171</v>
      </c>
      <c r="H6" s="12">
        <v>644</v>
      </c>
      <c r="I6" s="12">
        <f>SUM(D6:H6)</f>
        <v>10531</v>
      </c>
      <c r="J6" s="19">
        <f>D6*C6</f>
        <v>33705</v>
      </c>
      <c r="K6" s="27"/>
      <c r="L6" s="12">
        <v>400</v>
      </c>
      <c r="M6" s="12">
        <v>220</v>
      </c>
      <c r="N6" s="12">
        <v>24</v>
      </c>
      <c r="O6" s="12">
        <f>SUM(L6:N6)</f>
        <v>644</v>
      </c>
      <c r="P6" s="29">
        <v>10320</v>
      </c>
    </row>
    <row r="7" spans="2:16" ht="19.5" customHeight="1">
      <c r="B7" s="28" t="s">
        <v>0</v>
      </c>
      <c r="C7" s="42">
        <v>3</v>
      </c>
      <c r="D7" s="12">
        <v>360</v>
      </c>
      <c r="E7" s="12">
        <v>638</v>
      </c>
      <c r="F7" s="12">
        <v>251</v>
      </c>
      <c r="G7" s="12"/>
      <c r="H7" s="12">
        <v>30</v>
      </c>
      <c r="I7" s="12">
        <f>SUM(D7:H7)</f>
        <v>1279</v>
      </c>
      <c r="J7" s="19">
        <f>D7*C7</f>
        <v>1080</v>
      </c>
      <c r="K7" s="27"/>
      <c r="L7" s="12">
        <v>23</v>
      </c>
      <c r="M7" s="12">
        <v>7</v>
      </c>
      <c r="N7" s="12">
        <v>0</v>
      </c>
      <c r="O7" s="12">
        <f>SUM(L7:N7)</f>
        <v>30</v>
      </c>
      <c r="P7" s="29">
        <v>530</v>
      </c>
    </row>
    <row r="8" spans="2:16" ht="19.5" customHeight="1">
      <c r="B8" s="28" t="s">
        <v>2</v>
      </c>
      <c r="C8" s="42">
        <v>10</v>
      </c>
      <c r="D8" s="12">
        <v>1028</v>
      </c>
      <c r="E8" s="12">
        <v>1454</v>
      </c>
      <c r="F8" s="12">
        <v>842</v>
      </c>
      <c r="G8" s="12">
        <v>33</v>
      </c>
      <c r="H8" s="12">
        <v>58</v>
      </c>
      <c r="I8" s="12">
        <f>SUM(D8:H8)</f>
        <v>3415</v>
      </c>
      <c r="J8" s="19">
        <f>D8*C8</f>
        <v>10280</v>
      </c>
      <c r="K8" s="27"/>
      <c r="L8" s="12">
        <v>41</v>
      </c>
      <c r="M8" s="12">
        <v>17</v>
      </c>
      <c r="N8" s="12">
        <v>0</v>
      </c>
      <c r="O8" s="12">
        <f>SUM(L8:N8)</f>
        <v>58</v>
      </c>
      <c r="P8" s="29">
        <v>990</v>
      </c>
    </row>
    <row r="9" spans="2:16" ht="21.75" customHeight="1">
      <c r="B9" s="61" t="s">
        <v>17</v>
      </c>
      <c r="C9" s="62"/>
      <c r="D9" s="4">
        <f aca="true" t="shared" si="0" ref="D9:J9">SUM(D6:D8)</f>
        <v>3635</v>
      </c>
      <c r="E9" s="4">
        <f t="shared" si="0"/>
        <v>3958</v>
      </c>
      <c r="F9" s="4">
        <f t="shared" si="0"/>
        <v>2696</v>
      </c>
      <c r="G9" s="4">
        <f t="shared" si="0"/>
        <v>4204</v>
      </c>
      <c r="H9" s="4">
        <f t="shared" si="0"/>
        <v>732</v>
      </c>
      <c r="I9" s="4">
        <f>SUM(I6:I8)</f>
        <v>15225</v>
      </c>
      <c r="J9" s="22">
        <f t="shared" si="0"/>
        <v>45065</v>
      </c>
      <c r="K9" s="2"/>
      <c r="L9" s="14">
        <f>SUM(L6:L8)</f>
        <v>464</v>
      </c>
      <c r="M9" s="14">
        <f>SUM(M6:M8)</f>
        <v>244</v>
      </c>
      <c r="N9" s="14">
        <f>SUM(N6:N8)</f>
        <v>24</v>
      </c>
      <c r="O9" s="14">
        <f>SUM(O6:O8)</f>
        <v>732</v>
      </c>
      <c r="P9" s="30">
        <f>SUM(P6:P8)</f>
        <v>11840</v>
      </c>
    </row>
    <row r="10" spans="2:16" s="2" customFormat="1" ht="4.5" customHeight="1" thickBot="1">
      <c r="B10" s="31"/>
      <c r="C10" s="7"/>
      <c r="D10" s="3"/>
      <c r="E10" s="3"/>
      <c r="F10" s="3"/>
      <c r="G10" s="3"/>
      <c r="H10" s="3"/>
      <c r="I10" s="3"/>
      <c r="J10" s="17"/>
      <c r="P10" s="32"/>
    </row>
    <row r="11" spans="2:16" s="10" customFormat="1" ht="24.75" customHeight="1">
      <c r="B11" s="65" t="s">
        <v>19</v>
      </c>
      <c r="C11" s="71" t="s">
        <v>37</v>
      </c>
      <c r="D11" s="53" t="s">
        <v>31</v>
      </c>
      <c r="E11" s="53" t="s">
        <v>32</v>
      </c>
      <c r="F11" s="53" t="s">
        <v>33</v>
      </c>
      <c r="G11" s="53" t="s">
        <v>24</v>
      </c>
      <c r="H11" s="67" t="s">
        <v>42</v>
      </c>
      <c r="I11" s="53" t="s">
        <v>29</v>
      </c>
      <c r="J11" s="53" t="s">
        <v>44</v>
      </c>
      <c r="K11" s="27"/>
      <c r="L11" s="76" t="s">
        <v>25</v>
      </c>
      <c r="M11" s="76"/>
      <c r="N11" s="76"/>
      <c r="O11" s="53" t="s">
        <v>34</v>
      </c>
      <c r="P11" s="54" t="s">
        <v>39</v>
      </c>
    </row>
    <row r="12" spans="2:16" s="10" customFormat="1" ht="18.75" customHeight="1">
      <c r="B12" s="65"/>
      <c r="C12" s="71"/>
      <c r="D12" s="53"/>
      <c r="E12" s="53"/>
      <c r="F12" s="53"/>
      <c r="G12" s="53"/>
      <c r="H12" s="68"/>
      <c r="I12" s="53"/>
      <c r="J12" s="53"/>
      <c r="K12" s="27"/>
      <c r="L12" s="9" t="s">
        <v>26</v>
      </c>
      <c r="M12" s="9" t="s">
        <v>27</v>
      </c>
      <c r="N12" s="9" t="s">
        <v>28</v>
      </c>
      <c r="O12" s="53"/>
      <c r="P12" s="55"/>
    </row>
    <row r="13" spans="2:16" ht="19.5" customHeight="1">
      <c r="B13" s="39" t="s">
        <v>3</v>
      </c>
      <c r="C13" s="41">
        <v>15</v>
      </c>
      <c r="D13" s="15">
        <v>5232</v>
      </c>
      <c r="E13" s="15">
        <v>3294</v>
      </c>
      <c r="F13" s="15">
        <v>1519</v>
      </c>
      <c r="G13" s="15">
        <v>18484</v>
      </c>
      <c r="H13" s="15">
        <v>1537</v>
      </c>
      <c r="I13" s="12">
        <f aca="true" t="shared" si="1" ref="I13:I29">SUM(D13:H13)</f>
        <v>30066</v>
      </c>
      <c r="J13" s="40">
        <f aca="true" t="shared" si="2" ref="J13:J28">D13*C13</f>
        <v>78480</v>
      </c>
      <c r="K13" s="27"/>
      <c r="L13" s="12">
        <v>1164</v>
      </c>
      <c r="M13" s="12">
        <v>355</v>
      </c>
      <c r="N13" s="12">
        <v>18</v>
      </c>
      <c r="O13" s="12">
        <f>SUM(L13:N13)</f>
        <v>1537</v>
      </c>
      <c r="P13" s="29">
        <v>26920</v>
      </c>
    </row>
    <row r="14" spans="2:16" ht="19.5" customHeight="1">
      <c r="B14" s="28" t="s">
        <v>4</v>
      </c>
      <c r="C14" s="42">
        <v>15</v>
      </c>
      <c r="D14" s="12">
        <v>2261</v>
      </c>
      <c r="E14" s="12">
        <v>2111</v>
      </c>
      <c r="F14" s="12">
        <v>911</v>
      </c>
      <c r="G14" s="15">
        <v>30228</v>
      </c>
      <c r="H14" s="15">
        <v>471</v>
      </c>
      <c r="I14" s="12">
        <f t="shared" si="1"/>
        <v>35982</v>
      </c>
      <c r="J14" s="40">
        <f t="shared" si="2"/>
        <v>33915</v>
      </c>
      <c r="K14" s="27"/>
      <c r="L14" s="12">
        <v>366</v>
      </c>
      <c r="M14" s="12">
        <v>96</v>
      </c>
      <c r="N14" s="12">
        <v>9</v>
      </c>
      <c r="O14" s="12">
        <f aca="true" t="shared" si="3" ref="O14:O30">SUM(L14:N14)</f>
        <v>471</v>
      </c>
      <c r="P14" s="29">
        <v>8325</v>
      </c>
    </row>
    <row r="15" spans="2:16" ht="19.5" customHeight="1">
      <c r="B15" s="28" t="s">
        <v>5</v>
      </c>
      <c r="C15" s="42">
        <v>8</v>
      </c>
      <c r="D15" s="12">
        <v>4130</v>
      </c>
      <c r="E15" s="12">
        <v>1507</v>
      </c>
      <c r="F15" s="12">
        <v>1118</v>
      </c>
      <c r="G15" s="15">
        <v>5985</v>
      </c>
      <c r="H15" s="15">
        <v>230</v>
      </c>
      <c r="I15" s="12">
        <f t="shared" si="1"/>
        <v>12970</v>
      </c>
      <c r="J15" s="40">
        <f t="shared" si="2"/>
        <v>33040</v>
      </c>
      <c r="K15" s="27"/>
      <c r="L15" s="12">
        <v>187</v>
      </c>
      <c r="M15" s="12">
        <v>43</v>
      </c>
      <c r="N15" s="12">
        <v>0</v>
      </c>
      <c r="O15" s="12">
        <f t="shared" si="3"/>
        <v>230</v>
      </c>
      <c r="P15" s="29">
        <v>4170</v>
      </c>
    </row>
    <row r="16" spans="2:16" ht="19.5" customHeight="1">
      <c r="B16" s="28" t="s">
        <v>22</v>
      </c>
      <c r="C16" s="42">
        <v>10</v>
      </c>
      <c r="D16" s="12">
        <v>1678</v>
      </c>
      <c r="E16" s="12">
        <v>1642</v>
      </c>
      <c r="F16" s="12">
        <v>1098</v>
      </c>
      <c r="G16" s="15">
        <v>15595</v>
      </c>
      <c r="H16" s="15">
        <v>304</v>
      </c>
      <c r="I16" s="12">
        <f t="shared" si="1"/>
        <v>20317</v>
      </c>
      <c r="J16" s="40">
        <f t="shared" si="2"/>
        <v>16780</v>
      </c>
      <c r="K16" s="27"/>
      <c r="L16" s="12">
        <v>259</v>
      </c>
      <c r="M16" s="12">
        <v>36</v>
      </c>
      <c r="N16" s="12">
        <v>9</v>
      </c>
      <c r="O16" s="12">
        <f t="shared" si="3"/>
        <v>304</v>
      </c>
      <c r="P16" s="29">
        <v>5585</v>
      </c>
    </row>
    <row r="17" spans="2:16" ht="19.5" customHeight="1">
      <c r="B17" s="28" t="s">
        <v>9</v>
      </c>
      <c r="C17" s="42">
        <v>10</v>
      </c>
      <c r="D17" s="12">
        <v>1784</v>
      </c>
      <c r="E17" s="12">
        <v>1529</v>
      </c>
      <c r="F17" s="12">
        <v>812</v>
      </c>
      <c r="G17" s="15">
        <v>8398</v>
      </c>
      <c r="H17" s="15">
        <v>190</v>
      </c>
      <c r="I17" s="12">
        <f t="shared" si="1"/>
        <v>12713</v>
      </c>
      <c r="J17" s="40">
        <f t="shared" si="2"/>
        <v>17840</v>
      </c>
      <c r="K17" s="27"/>
      <c r="L17" s="12">
        <v>160</v>
      </c>
      <c r="M17" s="12">
        <v>30</v>
      </c>
      <c r="N17" s="12">
        <v>0</v>
      </c>
      <c r="O17" s="12">
        <f t="shared" si="3"/>
        <v>190</v>
      </c>
      <c r="P17" s="29">
        <v>3500</v>
      </c>
    </row>
    <row r="18" spans="2:16" ht="19.5" customHeight="1">
      <c r="B18" s="28" t="s">
        <v>7</v>
      </c>
      <c r="C18" s="42">
        <v>3</v>
      </c>
      <c r="D18" s="12">
        <v>380</v>
      </c>
      <c r="E18" s="12">
        <v>57</v>
      </c>
      <c r="F18" s="12">
        <v>427</v>
      </c>
      <c r="G18" s="15">
        <v>49</v>
      </c>
      <c r="H18" s="15">
        <v>17</v>
      </c>
      <c r="I18" s="12">
        <f t="shared" si="1"/>
        <v>930</v>
      </c>
      <c r="J18" s="40">
        <f t="shared" si="2"/>
        <v>1140</v>
      </c>
      <c r="K18" s="27"/>
      <c r="L18" s="12">
        <v>14</v>
      </c>
      <c r="M18" s="12">
        <v>3</v>
      </c>
      <c r="N18" s="12">
        <v>0</v>
      </c>
      <c r="O18" s="12">
        <f t="shared" si="3"/>
        <v>17</v>
      </c>
      <c r="P18" s="29">
        <v>310</v>
      </c>
    </row>
    <row r="19" spans="2:16" ht="19.5" customHeight="1">
      <c r="B19" s="28" t="s">
        <v>8</v>
      </c>
      <c r="C19" s="42">
        <v>8</v>
      </c>
      <c r="D19" s="12">
        <v>466</v>
      </c>
      <c r="E19" s="12">
        <v>112</v>
      </c>
      <c r="F19" s="12">
        <v>239</v>
      </c>
      <c r="G19" s="15">
        <v>21</v>
      </c>
      <c r="H19" s="15">
        <v>24</v>
      </c>
      <c r="I19" s="12">
        <f t="shared" si="1"/>
        <v>862</v>
      </c>
      <c r="J19" s="40">
        <f t="shared" si="2"/>
        <v>3728</v>
      </c>
      <c r="K19" s="27"/>
      <c r="L19" s="12">
        <v>16</v>
      </c>
      <c r="M19" s="12">
        <v>8</v>
      </c>
      <c r="N19" s="12">
        <v>0</v>
      </c>
      <c r="O19" s="12">
        <f t="shared" si="3"/>
        <v>24</v>
      </c>
      <c r="P19" s="29">
        <v>400</v>
      </c>
    </row>
    <row r="20" spans="2:16" ht="19.5" customHeight="1">
      <c r="B20" s="28" t="s">
        <v>6</v>
      </c>
      <c r="C20" s="42">
        <v>5</v>
      </c>
      <c r="D20" s="12">
        <v>1527</v>
      </c>
      <c r="E20" s="12">
        <v>365</v>
      </c>
      <c r="F20" s="12">
        <v>295</v>
      </c>
      <c r="G20" s="15">
        <v>690</v>
      </c>
      <c r="H20" s="15">
        <v>38</v>
      </c>
      <c r="I20" s="12">
        <f t="shared" si="1"/>
        <v>2915</v>
      </c>
      <c r="J20" s="40">
        <f t="shared" si="2"/>
        <v>7635</v>
      </c>
      <c r="K20" s="27"/>
      <c r="L20" s="12">
        <v>31</v>
      </c>
      <c r="M20" s="12">
        <v>7</v>
      </c>
      <c r="N20" s="12">
        <v>0</v>
      </c>
      <c r="O20" s="12">
        <f t="shared" si="3"/>
        <v>38</v>
      </c>
      <c r="P20" s="29">
        <v>690</v>
      </c>
    </row>
    <row r="21" spans="2:16" ht="19.5" customHeight="1">
      <c r="B21" s="28" t="s">
        <v>16</v>
      </c>
      <c r="C21" s="42">
        <v>5</v>
      </c>
      <c r="D21" s="12">
        <v>1850</v>
      </c>
      <c r="E21" s="12">
        <v>30</v>
      </c>
      <c r="F21" s="12">
        <v>342</v>
      </c>
      <c r="G21" s="15"/>
      <c r="H21" s="15">
        <v>3</v>
      </c>
      <c r="I21" s="12">
        <f t="shared" si="1"/>
        <v>2225</v>
      </c>
      <c r="J21" s="40">
        <f t="shared" si="2"/>
        <v>9250</v>
      </c>
      <c r="K21" s="27"/>
      <c r="L21" s="12">
        <v>3</v>
      </c>
      <c r="M21" s="12">
        <v>0</v>
      </c>
      <c r="N21" s="12">
        <v>0</v>
      </c>
      <c r="O21" s="12">
        <f t="shared" si="3"/>
        <v>3</v>
      </c>
      <c r="P21" s="29">
        <v>60</v>
      </c>
    </row>
    <row r="22" spans="2:16" ht="19.5" customHeight="1">
      <c r="B22" s="28" t="s">
        <v>10</v>
      </c>
      <c r="C22" s="42">
        <v>3</v>
      </c>
      <c r="D22" s="12">
        <v>491</v>
      </c>
      <c r="E22" s="12">
        <v>781</v>
      </c>
      <c r="F22" s="12">
        <v>720</v>
      </c>
      <c r="G22" s="15"/>
      <c r="H22" s="15">
        <v>17</v>
      </c>
      <c r="I22" s="12">
        <f t="shared" si="1"/>
        <v>2009</v>
      </c>
      <c r="J22" s="40">
        <f t="shared" si="2"/>
        <v>1473</v>
      </c>
      <c r="K22" s="27"/>
      <c r="L22" s="12">
        <v>9</v>
      </c>
      <c r="M22" s="12">
        <v>8</v>
      </c>
      <c r="N22" s="12">
        <v>0</v>
      </c>
      <c r="O22" s="12">
        <f t="shared" si="3"/>
        <v>17</v>
      </c>
      <c r="P22" s="29">
        <v>260</v>
      </c>
    </row>
    <row r="23" spans="2:16" ht="19.5" customHeight="1">
      <c r="B23" s="28" t="s">
        <v>11</v>
      </c>
      <c r="C23" s="42">
        <v>3</v>
      </c>
      <c r="D23" s="12">
        <v>6278</v>
      </c>
      <c r="E23" s="12">
        <v>2195</v>
      </c>
      <c r="F23" s="12">
        <v>716</v>
      </c>
      <c r="G23" s="15"/>
      <c r="H23" s="15">
        <v>119</v>
      </c>
      <c r="I23" s="12">
        <f t="shared" si="1"/>
        <v>9308</v>
      </c>
      <c r="J23" s="40">
        <f t="shared" si="2"/>
        <v>18834</v>
      </c>
      <c r="K23" s="27"/>
      <c r="L23" s="12">
        <v>79</v>
      </c>
      <c r="M23" s="12">
        <v>40</v>
      </c>
      <c r="N23" s="12">
        <v>0</v>
      </c>
      <c r="O23" s="12">
        <f t="shared" si="3"/>
        <v>119</v>
      </c>
      <c r="P23" s="29">
        <v>1980</v>
      </c>
    </row>
    <row r="24" spans="2:16" ht="19.5" customHeight="1">
      <c r="B24" s="28" t="s">
        <v>23</v>
      </c>
      <c r="C24" s="42">
        <v>5</v>
      </c>
      <c r="D24" s="12">
        <v>517</v>
      </c>
      <c r="E24" s="12"/>
      <c r="F24" s="12"/>
      <c r="G24" s="15"/>
      <c r="H24" s="15">
        <v>0</v>
      </c>
      <c r="I24" s="12">
        <f t="shared" si="1"/>
        <v>517</v>
      </c>
      <c r="J24" s="40">
        <f t="shared" si="2"/>
        <v>2585</v>
      </c>
      <c r="K24" s="27"/>
      <c r="L24" s="12">
        <v>0</v>
      </c>
      <c r="M24" s="12">
        <v>0</v>
      </c>
      <c r="N24" s="12">
        <v>0</v>
      </c>
      <c r="O24" s="12">
        <f t="shared" si="3"/>
        <v>0</v>
      </c>
      <c r="P24" s="29">
        <v>0</v>
      </c>
    </row>
    <row r="25" spans="2:16" ht="19.5" customHeight="1">
      <c r="B25" s="28" t="s">
        <v>12</v>
      </c>
      <c r="C25" s="42">
        <v>3</v>
      </c>
      <c r="D25" s="12">
        <v>70</v>
      </c>
      <c r="E25" s="12">
        <v>7</v>
      </c>
      <c r="F25" s="12">
        <v>36</v>
      </c>
      <c r="G25" s="15">
        <v>36</v>
      </c>
      <c r="H25" s="15">
        <v>0</v>
      </c>
      <c r="I25" s="12">
        <f t="shared" si="1"/>
        <v>149</v>
      </c>
      <c r="J25" s="40">
        <f t="shared" si="2"/>
        <v>210</v>
      </c>
      <c r="K25" s="27"/>
      <c r="L25" s="12">
        <v>0</v>
      </c>
      <c r="M25" s="12">
        <v>0</v>
      </c>
      <c r="N25" s="12">
        <v>0</v>
      </c>
      <c r="O25" s="12">
        <f t="shared" si="3"/>
        <v>0</v>
      </c>
      <c r="P25" s="29">
        <v>0</v>
      </c>
    </row>
    <row r="26" spans="2:16" ht="19.5" customHeight="1">
      <c r="B26" s="28" t="s">
        <v>13</v>
      </c>
      <c r="C26" s="42">
        <v>10</v>
      </c>
      <c r="D26" s="12">
        <v>7555</v>
      </c>
      <c r="E26" s="12">
        <v>2465</v>
      </c>
      <c r="F26" s="12">
        <v>1211</v>
      </c>
      <c r="G26" s="15">
        <v>1266</v>
      </c>
      <c r="H26" s="15">
        <v>400</v>
      </c>
      <c r="I26" s="12">
        <f t="shared" si="1"/>
        <v>12897</v>
      </c>
      <c r="J26" s="40">
        <f t="shared" si="2"/>
        <v>75550</v>
      </c>
      <c r="K26" s="27"/>
      <c r="L26" s="12">
        <v>294</v>
      </c>
      <c r="M26" s="12">
        <v>104</v>
      </c>
      <c r="N26" s="12">
        <v>2</v>
      </c>
      <c r="O26" s="12">
        <f t="shared" si="3"/>
        <v>400</v>
      </c>
      <c r="P26" s="29">
        <v>6930</v>
      </c>
    </row>
    <row r="27" spans="2:16" ht="19.5" customHeight="1">
      <c r="B27" s="28" t="s">
        <v>14</v>
      </c>
      <c r="C27" s="42">
        <v>10</v>
      </c>
      <c r="D27" s="12">
        <v>257</v>
      </c>
      <c r="E27" s="12">
        <v>41</v>
      </c>
      <c r="F27" s="12">
        <v>59</v>
      </c>
      <c r="G27" s="15"/>
      <c r="H27" s="15">
        <v>0</v>
      </c>
      <c r="I27" s="12">
        <f t="shared" si="1"/>
        <v>357</v>
      </c>
      <c r="J27" s="40">
        <f t="shared" si="2"/>
        <v>2570</v>
      </c>
      <c r="K27" s="27"/>
      <c r="L27" s="12">
        <v>0</v>
      </c>
      <c r="M27" s="12">
        <v>0</v>
      </c>
      <c r="N27" s="12">
        <v>0</v>
      </c>
      <c r="O27" s="12">
        <f t="shared" si="3"/>
        <v>0</v>
      </c>
      <c r="P27" s="29">
        <v>0</v>
      </c>
    </row>
    <row r="28" spans="2:16" ht="19.5" customHeight="1">
      <c r="B28" s="28" t="s">
        <v>15</v>
      </c>
      <c r="C28" s="42">
        <v>10</v>
      </c>
      <c r="D28" s="12">
        <v>2595</v>
      </c>
      <c r="E28" s="12">
        <v>3310</v>
      </c>
      <c r="F28" s="12">
        <v>1803</v>
      </c>
      <c r="G28" s="15">
        <v>126</v>
      </c>
      <c r="H28" s="15">
        <v>252</v>
      </c>
      <c r="I28" s="12">
        <f t="shared" si="1"/>
        <v>8086</v>
      </c>
      <c r="J28" s="40">
        <f t="shared" si="2"/>
        <v>25950</v>
      </c>
      <c r="K28" s="27"/>
      <c r="L28" s="12">
        <v>188</v>
      </c>
      <c r="M28" s="12">
        <v>64</v>
      </c>
      <c r="N28" s="12">
        <v>0</v>
      </c>
      <c r="O28" s="12">
        <f t="shared" si="3"/>
        <v>252</v>
      </c>
      <c r="P28" s="29">
        <v>4400</v>
      </c>
    </row>
    <row r="29" spans="2:16" ht="19.5" customHeight="1">
      <c r="B29" s="33" t="s">
        <v>36</v>
      </c>
      <c r="C29" s="43" t="s">
        <v>30</v>
      </c>
      <c r="D29" s="12"/>
      <c r="E29" s="12">
        <v>11721</v>
      </c>
      <c r="F29" s="12"/>
      <c r="G29" s="15"/>
      <c r="H29" s="15">
        <v>0</v>
      </c>
      <c r="I29" s="12">
        <f t="shared" si="1"/>
        <v>11721</v>
      </c>
      <c r="J29" s="40"/>
      <c r="K29" s="27"/>
      <c r="L29" s="48">
        <v>0</v>
      </c>
      <c r="M29" s="48">
        <v>0</v>
      </c>
      <c r="N29" s="48">
        <v>0</v>
      </c>
      <c r="O29" s="12">
        <f t="shared" si="3"/>
        <v>0</v>
      </c>
      <c r="P29" s="19">
        <v>0</v>
      </c>
    </row>
    <row r="30" spans="2:16" ht="19.5" customHeight="1">
      <c r="B30" s="77" t="s">
        <v>43</v>
      </c>
      <c r="C30" s="78"/>
      <c r="D30" s="78"/>
      <c r="E30" s="78"/>
      <c r="F30" s="78"/>
      <c r="G30" s="79"/>
      <c r="H30" s="15"/>
      <c r="I30" s="50"/>
      <c r="J30" s="49"/>
      <c r="K30" s="27"/>
      <c r="L30" s="13">
        <v>0</v>
      </c>
      <c r="M30" s="13">
        <v>0</v>
      </c>
      <c r="N30" s="13">
        <v>0</v>
      </c>
      <c r="O30" s="12">
        <f t="shared" si="3"/>
        <v>0</v>
      </c>
      <c r="P30" s="34">
        <v>0</v>
      </c>
    </row>
    <row r="31" spans="2:16" ht="21.75" customHeight="1">
      <c r="B31" s="63" t="s">
        <v>20</v>
      </c>
      <c r="C31" s="64"/>
      <c r="D31" s="14">
        <f>SUM(D13:D29)</f>
        <v>37071</v>
      </c>
      <c r="E31" s="14">
        <f>SUM(E13:E29)</f>
        <v>31167</v>
      </c>
      <c r="F31" s="14">
        <f>SUM(F13:F29)</f>
        <v>11306</v>
      </c>
      <c r="G31" s="14">
        <f>SUM(G13:G29)</f>
        <v>80878</v>
      </c>
      <c r="H31" s="14">
        <f>SUM(H13:H30)</f>
        <v>3602</v>
      </c>
      <c r="I31" s="44">
        <f>SUM(I13:I30)</f>
        <v>164024</v>
      </c>
      <c r="J31" s="20">
        <f>SUM(J13:J30)</f>
        <v>328980</v>
      </c>
      <c r="K31" s="2"/>
      <c r="L31" s="14">
        <f>SUM(L13:L30)</f>
        <v>2770</v>
      </c>
      <c r="M31" s="14">
        <f>SUM(M13:M30)</f>
        <v>794</v>
      </c>
      <c r="N31" s="14">
        <f>SUM(N13:N30)</f>
        <v>38</v>
      </c>
      <c r="O31" s="14">
        <f>SUM(O13:O30)</f>
        <v>3602</v>
      </c>
      <c r="P31" s="30">
        <f>SUM(P13:P30)</f>
        <v>63530</v>
      </c>
    </row>
    <row r="32" spans="2:16" ht="4.5" customHeight="1">
      <c r="B32" s="35"/>
      <c r="C32" s="11"/>
      <c r="D32" s="16"/>
      <c r="E32" s="16"/>
      <c r="F32" s="16"/>
      <c r="G32" s="16"/>
      <c r="H32" s="16"/>
      <c r="I32" s="45"/>
      <c r="J32" s="21"/>
      <c r="K32" s="2"/>
      <c r="L32" s="18"/>
      <c r="M32" s="16"/>
      <c r="N32" s="16"/>
      <c r="O32" s="16"/>
      <c r="P32" s="36"/>
    </row>
    <row r="33" spans="2:16" ht="24" customHeight="1">
      <c r="B33" s="59" t="s">
        <v>21</v>
      </c>
      <c r="C33" s="60"/>
      <c r="D33" s="23">
        <f aca="true" t="shared" si="4" ref="D33:J33">D31+D9</f>
        <v>40706</v>
      </c>
      <c r="E33" s="23">
        <f t="shared" si="4"/>
        <v>35125</v>
      </c>
      <c r="F33" s="23">
        <f t="shared" si="4"/>
        <v>14002</v>
      </c>
      <c r="G33" s="23">
        <f t="shared" si="4"/>
        <v>85082</v>
      </c>
      <c r="H33" s="23">
        <f t="shared" si="4"/>
        <v>4334</v>
      </c>
      <c r="I33" s="46">
        <f t="shared" si="4"/>
        <v>179249</v>
      </c>
      <c r="J33" s="24">
        <f t="shared" si="4"/>
        <v>374045</v>
      </c>
      <c r="K33" s="2"/>
      <c r="L33" s="25">
        <f>L31+L9</f>
        <v>3234</v>
      </c>
      <c r="M33" s="25">
        <f>M31+M9</f>
        <v>1038</v>
      </c>
      <c r="N33" s="25">
        <f>N31+N9</f>
        <v>62</v>
      </c>
      <c r="O33" s="25">
        <f>O31+O9</f>
        <v>4334</v>
      </c>
      <c r="P33" s="37">
        <f>P31+P9</f>
        <v>75370</v>
      </c>
    </row>
    <row r="34" spans="2:16" ht="24.75" customHeight="1" thickBot="1">
      <c r="B34" s="57" t="s">
        <v>41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38">
        <f>P33+J33</f>
        <v>449415</v>
      </c>
    </row>
    <row r="41" ht="15" customHeight="1">
      <c r="C41" s="47"/>
    </row>
  </sheetData>
  <sheetProtection/>
  <mergeCells count="32">
    <mergeCell ref="D11:D12"/>
    <mergeCell ref="I11:I12"/>
    <mergeCell ref="L11:N11"/>
    <mergeCell ref="O11:O12"/>
    <mergeCell ref="O4:O5"/>
    <mergeCell ref="G4:G5"/>
    <mergeCell ref="G11:G12"/>
    <mergeCell ref="B30:G30"/>
    <mergeCell ref="H4:H5"/>
    <mergeCell ref="H11:H12"/>
    <mergeCell ref="C4:C5"/>
    <mergeCell ref="B4:B5"/>
    <mergeCell ref="J4:J5"/>
    <mergeCell ref="E4:E5"/>
    <mergeCell ref="J11:J12"/>
    <mergeCell ref="F11:F12"/>
    <mergeCell ref="B1:P1"/>
    <mergeCell ref="B2:P2"/>
    <mergeCell ref="C11:C12"/>
    <mergeCell ref="L4:N4"/>
    <mergeCell ref="D4:D5"/>
    <mergeCell ref="P4:P5"/>
    <mergeCell ref="F4:F5"/>
    <mergeCell ref="E11:E12"/>
    <mergeCell ref="P11:P12"/>
    <mergeCell ref="N3:P3"/>
    <mergeCell ref="B34:O34"/>
    <mergeCell ref="B33:C33"/>
    <mergeCell ref="B9:C9"/>
    <mergeCell ref="B31:C31"/>
    <mergeCell ref="B11:B12"/>
    <mergeCell ref="I4:I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65" r:id="rId1"/>
  <ignoredErrors>
    <ignoredError sqref="I32 I6 I7:I8 I13:I29" formulaRange="1"/>
    <ignoredError sqref="I33" formulaRange="1" unlockedFormula="1"/>
    <ignoredError sqref="H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P41"/>
  <sheetViews>
    <sheetView showGridLines="0" tabSelected="1" view="pageBreakPreview" zoomScale="75" zoomScaleSheetLayoutView="75" zoomScalePageLayoutView="0" workbookViewId="0" topLeftCell="A9">
      <selection activeCell="P33" sqref="P33"/>
    </sheetView>
  </sheetViews>
  <sheetFormatPr defaultColWidth="9.00390625" defaultRowHeight="15" customHeight="1"/>
  <cols>
    <col min="1" max="1" width="0.875" style="1" customWidth="1"/>
    <col min="2" max="2" width="30.75390625" style="1" customWidth="1"/>
    <col min="3" max="3" width="13.875" style="8" customWidth="1"/>
    <col min="4" max="4" width="13.25390625" style="1" customWidth="1"/>
    <col min="5" max="5" width="13.875" style="1" customWidth="1"/>
    <col min="6" max="6" width="14.625" style="1" customWidth="1"/>
    <col min="7" max="7" width="16.875" style="1" customWidth="1"/>
    <col min="8" max="8" width="14.125" style="1" customWidth="1"/>
    <col min="9" max="10" width="15.75390625" style="1" customWidth="1"/>
    <col min="11" max="11" width="0.875" style="1" customWidth="1"/>
    <col min="12" max="12" width="9.125" style="1" customWidth="1"/>
    <col min="13" max="13" width="12.75390625" style="1" customWidth="1"/>
    <col min="14" max="14" width="13.625" style="1" customWidth="1"/>
    <col min="15" max="15" width="14.25390625" style="1" customWidth="1"/>
    <col min="16" max="16" width="15.375" style="1" customWidth="1"/>
    <col min="17" max="16384" width="9.125" style="1" customWidth="1"/>
  </cols>
  <sheetData>
    <row r="1" spans="2:16" ht="39.75" customHeight="1">
      <c r="B1" s="69" t="s">
        <v>40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2:16" ht="34.5" customHeight="1">
      <c r="B2" s="70" t="s">
        <v>35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2:16" ht="19.5" customHeight="1" thickBot="1">
      <c r="B3" s="5"/>
      <c r="C3" s="5"/>
      <c r="D3" s="5"/>
      <c r="E3" s="5"/>
      <c r="F3" s="5"/>
      <c r="G3" s="5"/>
      <c r="H3" s="5"/>
      <c r="I3" s="5"/>
      <c r="J3" s="6"/>
      <c r="N3" s="56" t="s">
        <v>46</v>
      </c>
      <c r="O3" s="56"/>
      <c r="P3" s="56"/>
    </row>
    <row r="4" spans="2:16" s="10" customFormat="1" ht="28.5" customHeight="1">
      <c r="B4" s="82" t="s">
        <v>18</v>
      </c>
      <c r="C4" s="80" t="s">
        <v>37</v>
      </c>
      <c r="D4" s="67" t="s">
        <v>31</v>
      </c>
      <c r="E4" s="67" t="s">
        <v>32</v>
      </c>
      <c r="F4" s="51" t="s">
        <v>33</v>
      </c>
      <c r="G4" s="67" t="s">
        <v>24</v>
      </c>
      <c r="H4" s="67" t="s">
        <v>42</v>
      </c>
      <c r="I4" s="66" t="s">
        <v>29</v>
      </c>
      <c r="J4" s="66" t="s">
        <v>38</v>
      </c>
      <c r="K4" s="26"/>
      <c r="L4" s="72" t="s">
        <v>25</v>
      </c>
      <c r="M4" s="73"/>
      <c r="N4" s="74"/>
      <c r="O4" s="67" t="s">
        <v>34</v>
      </c>
      <c r="P4" s="75" t="s">
        <v>39</v>
      </c>
    </row>
    <row r="5" spans="2:16" s="10" customFormat="1" ht="28.5" customHeight="1">
      <c r="B5" s="65"/>
      <c r="C5" s="81"/>
      <c r="D5" s="68"/>
      <c r="E5" s="68"/>
      <c r="F5" s="52"/>
      <c r="G5" s="68"/>
      <c r="H5" s="68"/>
      <c r="I5" s="53"/>
      <c r="J5" s="53"/>
      <c r="K5" s="27"/>
      <c r="L5" s="9" t="s">
        <v>26</v>
      </c>
      <c r="M5" s="9" t="s">
        <v>27</v>
      </c>
      <c r="N5" s="9" t="s">
        <v>28</v>
      </c>
      <c r="O5" s="68"/>
      <c r="P5" s="55"/>
    </row>
    <row r="6" spans="2:16" ht="19.5" customHeight="1">
      <c r="B6" s="28" t="s">
        <v>1</v>
      </c>
      <c r="C6" s="42">
        <v>15</v>
      </c>
      <c r="D6" s="12">
        <v>33650</v>
      </c>
      <c r="E6" s="12">
        <v>31257</v>
      </c>
      <c r="F6" s="12">
        <v>14211</v>
      </c>
      <c r="G6" s="12">
        <v>42764</v>
      </c>
      <c r="H6" s="12">
        <v>8055</v>
      </c>
      <c r="I6" s="12">
        <v>129937</v>
      </c>
      <c r="J6" s="19">
        <f>D6*C6</f>
        <v>504750</v>
      </c>
      <c r="K6" s="27"/>
      <c r="L6" s="12">
        <v>4642</v>
      </c>
      <c r="M6" s="12">
        <v>3009</v>
      </c>
      <c r="N6" s="12">
        <v>404</v>
      </c>
      <c r="O6" s="12">
        <f>N6+M6+L6</f>
        <v>8055</v>
      </c>
      <c r="P6" s="29">
        <v>124950</v>
      </c>
    </row>
    <row r="7" spans="2:16" ht="19.5" customHeight="1">
      <c r="B7" s="28" t="s">
        <v>0</v>
      </c>
      <c r="C7" s="42">
        <v>3</v>
      </c>
      <c r="D7" s="12">
        <v>6770</v>
      </c>
      <c r="E7" s="12">
        <v>7040</v>
      </c>
      <c r="F7" s="12">
        <v>2767</v>
      </c>
      <c r="G7" s="12">
        <v>0</v>
      </c>
      <c r="H7" s="12">
        <v>319</v>
      </c>
      <c r="I7" s="12">
        <v>16896</v>
      </c>
      <c r="J7" s="19">
        <f>D7*C7</f>
        <v>20310</v>
      </c>
      <c r="K7" s="27"/>
      <c r="L7" s="12">
        <v>201</v>
      </c>
      <c r="M7" s="12">
        <v>118</v>
      </c>
      <c r="N7" s="12">
        <v>0</v>
      </c>
      <c r="O7" s="12">
        <f>N7+M7+L7</f>
        <v>319</v>
      </c>
      <c r="P7" s="29">
        <v>5200</v>
      </c>
    </row>
    <row r="8" spans="2:16" ht="19.5" customHeight="1">
      <c r="B8" s="28" t="s">
        <v>2</v>
      </c>
      <c r="C8" s="42">
        <v>10</v>
      </c>
      <c r="D8" s="12">
        <v>18126</v>
      </c>
      <c r="E8" s="12">
        <v>20158</v>
      </c>
      <c r="F8" s="12">
        <v>10246</v>
      </c>
      <c r="G8" s="12">
        <v>9756</v>
      </c>
      <c r="H8" s="12">
        <v>1464</v>
      </c>
      <c r="I8" s="12">
        <v>59750</v>
      </c>
      <c r="J8" s="19">
        <f>D8*C8</f>
        <v>181260</v>
      </c>
      <c r="K8" s="27"/>
      <c r="L8" s="12">
        <v>857</v>
      </c>
      <c r="M8" s="12">
        <v>607</v>
      </c>
      <c r="N8" s="12">
        <v>0</v>
      </c>
      <c r="O8" s="12">
        <f>N8+M8+L8</f>
        <v>1464</v>
      </c>
      <c r="P8" s="29">
        <v>23210</v>
      </c>
    </row>
    <row r="9" spans="2:16" ht="21.75" customHeight="1">
      <c r="B9" s="61" t="s">
        <v>17</v>
      </c>
      <c r="C9" s="62"/>
      <c r="D9" s="4">
        <f aca="true" t="shared" si="0" ref="D9:J9">SUM(D6:D8)</f>
        <v>58546</v>
      </c>
      <c r="E9" s="4">
        <f t="shared" si="0"/>
        <v>58455</v>
      </c>
      <c r="F9" s="4">
        <f t="shared" si="0"/>
        <v>27224</v>
      </c>
      <c r="G9" s="4">
        <f t="shared" si="0"/>
        <v>52520</v>
      </c>
      <c r="H9" s="4">
        <f t="shared" si="0"/>
        <v>9838</v>
      </c>
      <c r="I9" s="4">
        <f>SUM(I6:I8)</f>
        <v>206583</v>
      </c>
      <c r="J9" s="22">
        <f t="shared" si="0"/>
        <v>706320</v>
      </c>
      <c r="K9" s="2"/>
      <c r="L9" s="14">
        <f>SUM(L6:L8)</f>
        <v>5700</v>
      </c>
      <c r="M9" s="14">
        <f>SUM(M6:M8)</f>
        <v>3734</v>
      </c>
      <c r="N9" s="14">
        <f>SUM(N6:N8)</f>
        <v>404</v>
      </c>
      <c r="O9" s="14">
        <f>SUM(O6:O8)</f>
        <v>9838</v>
      </c>
      <c r="P9" s="30">
        <f>SUM(P6:P8)</f>
        <v>153360</v>
      </c>
    </row>
    <row r="10" spans="2:16" s="2" customFormat="1" ht="4.5" customHeight="1" thickBot="1">
      <c r="B10" s="31"/>
      <c r="C10" s="7"/>
      <c r="D10" s="3"/>
      <c r="E10" s="3"/>
      <c r="F10" s="3"/>
      <c r="G10" s="3"/>
      <c r="H10" s="3"/>
      <c r="I10" s="3"/>
      <c r="J10" s="17"/>
      <c r="P10" s="32"/>
    </row>
    <row r="11" spans="2:16" s="10" customFormat="1" ht="24.75" customHeight="1">
      <c r="B11" s="65" t="s">
        <v>19</v>
      </c>
      <c r="C11" s="71" t="s">
        <v>37</v>
      </c>
      <c r="D11" s="53" t="s">
        <v>31</v>
      </c>
      <c r="E11" s="53" t="s">
        <v>32</v>
      </c>
      <c r="F11" s="53" t="s">
        <v>33</v>
      </c>
      <c r="G11" s="53" t="s">
        <v>24</v>
      </c>
      <c r="H11" s="67" t="s">
        <v>42</v>
      </c>
      <c r="I11" s="53" t="s">
        <v>29</v>
      </c>
      <c r="J11" s="53" t="s">
        <v>44</v>
      </c>
      <c r="K11" s="27"/>
      <c r="L11" s="76" t="s">
        <v>25</v>
      </c>
      <c r="M11" s="76"/>
      <c r="N11" s="76"/>
      <c r="O11" s="53" t="s">
        <v>34</v>
      </c>
      <c r="P11" s="54" t="s">
        <v>39</v>
      </c>
    </row>
    <row r="12" spans="2:16" s="10" customFormat="1" ht="18.75" customHeight="1">
      <c r="B12" s="65"/>
      <c r="C12" s="71"/>
      <c r="D12" s="53"/>
      <c r="E12" s="53"/>
      <c r="F12" s="53"/>
      <c r="G12" s="53"/>
      <c r="H12" s="68"/>
      <c r="I12" s="53"/>
      <c r="J12" s="53"/>
      <c r="K12" s="27"/>
      <c r="L12" s="9" t="s">
        <v>26</v>
      </c>
      <c r="M12" s="9" t="s">
        <v>27</v>
      </c>
      <c r="N12" s="9" t="s">
        <v>28</v>
      </c>
      <c r="O12" s="53"/>
      <c r="P12" s="55"/>
    </row>
    <row r="13" spans="2:16" ht="19.5" customHeight="1">
      <c r="B13" s="39" t="s">
        <v>3</v>
      </c>
      <c r="C13" s="41">
        <v>15</v>
      </c>
      <c r="D13" s="15">
        <v>74701</v>
      </c>
      <c r="E13" s="15">
        <v>52964</v>
      </c>
      <c r="F13" s="15">
        <v>15670</v>
      </c>
      <c r="G13" s="15">
        <v>230959</v>
      </c>
      <c r="H13" s="15">
        <v>15289</v>
      </c>
      <c r="I13" s="12">
        <v>389583</v>
      </c>
      <c r="J13" s="40">
        <f>D13*C13</f>
        <v>1120515</v>
      </c>
      <c r="K13" s="27"/>
      <c r="L13" s="12">
        <v>10564</v>
      </c>
      <c r="M13" s="12">
        <v>4577</v>
      </c>
      <c r="N13" s="12">
        <v>148</v>
      </c>
      <c r="O13" s="12">
        <f>SUM(L13:N13)</f>
        <v>15289</v>
      </c>
      <c r="P13" s="29">
        <v>257790</v>
      </c>
    </row>
    <row r="14" spans="2:16" ht="19.5" customHeight="1">
      <c r="B14" s="28" t="s">
        <v>4</v>
      </c>
      <c r="C14" s="42">
        <v>15</v>
      </c>
      <c r="D14" s="12">
        <v>29062</v>
      </c>
      <c r="E14" s="12">
        <v>21871</v>
      </c>
      <c r="F14" s="12">
        <v>11175</v>
      </c>
      <c r="G14" s="15">
        <v>214963</v>
      </c>
      <c r="H14" s="15">
        <v>3075</v>
      </c>
      <c r="I14" s="12">
        <v>280146</v>
      </c>
      <c r="J14" s="40">
        <f aca="true" t="shared" si="1" ref="J14:J28">D14*C14</f>
        <v>435930</v>
      </c>
      <c r="K14" s="27"/>
      <c r="L14" s="12">
        <v>2091</v>
      </c>
      <c r="M14" s="12">
        <v>906</v>
      </c>
      <c r="N14" s="12">
        <v>78</v>
      </c>
      <c r="O14" s="12">
        <f aca="true" t="shared" si="2" ref="O14:O30">SUM(L14:N14)</f>
        <v>3075</v>
      </c>
      <c r="P14" s="29">
        <v>51270</v>
      </c>
    </row>
    <row r="15" spans="2:16" ht="19.5" customHeight="1">
      <c r="B15" s="28" t="s">
        <v>5</v>
      </c>
      <c r="C15" s="42">
        <v>8</v>
      </c>
      <c r="D15" s="12">
        <v>86880</v>
      </c>
      <c r="E15" s="12">
        <v>11640</v>
      </c>
      <c r="F15" s="12">
        <v>27025</v>
      </c>
      <c r="G15" s="15">
        <v>56103</v>
      </c>
      <c r="H15" s="15">
        <v>3783</v>
      </c>
      <c r="I15" s="12">
        <v>185431</v>
      </c>
      <c r="J15" s="40">
        <f t="shared" si="1"/>
        <v>695040</v>
      </c>
      <c r="K15" s="27"/>
      <c r="L15" s="12">
        <v>2832</v>
      </c>
      <c r="M15" s="12">
        <v>951</v>
      </c>
      <c r="N15" s="12">
        <v>0</v>
      </c>
      <c r="O15" s="12">
        <f t="shared" si="2"/>
        <v>3783</v>
      </c>
      <c r="P15" s="29">
        <v>66150</v>
      </c>
    </row>
    <row r="16" spans="2:16" ht="19.5" customHeight="1">
      <c r="B16" s="28" t="s">
        <v>22</v>
      </c>
      <c r="C16" s="42">
        <v>10</v>
      </c>
      <c r="D16" s="12">
        <v>35918</v>
      </c>
      <c r="E16" s="12">
        <v>29587</v>
      </c>
      <c r="F16" s="12">
        <v>14885</v>
      </c>
      <c r="G16" s="15">
        <v>356795</v>
      </c>
      <c r="H16" s="15">
        <v>3361</v>
      </c>
      <c r="I16" s="12">
        <v>440546</v>
      </c>
      <c r="J16" s="40">
        <f t="shared" si="1"/>
        <v>359180</v>
      </c>
      <c r="K16" s="27"/>
      <c r="L16" s="12">
        <v>2440</v>
      </c>
      <c r="M16" s="12">
        <v>861</v>
      </c>
      <c r="N16" s="12">
        <v>60</v>
      </c>
      <c r="O16" s="12">
        <f t="shared" si="2"/>
        <v>3361</v>
      </c>
      <c r="P16" s="29">
        <v>57710</v>
      </c>
    </row>
    <row r="17" spans="2:16" ht="19.5" customHeight="1">
      <c r="B17" s="28" t="s">
        <v>9</v>
      </c>
      <c r="C17" s="42">
        <v>10</v>
      </c>
      <c r="D17" s="12">
        <v>40829</v>
      </c>
      <c r="E17" s="12">
        <v>26425</v>
      </c>
      <c r="F17" s="12">
        <v>12111</v>
      </c>
      <c r="G17" s="15">
        <v>341049</v>
      </c>
      <c r="H17" s="15">
        <v>2035</v>
      </c>
      <c r="I17" s="12">
        <v>422449</v>
      </c>
      <c r="J17" s="40">
        <f t="shared" si="1"/>
        <v>408290</v>
      </c>
      <c r="K17" s="27"/>
      <c r="L17" s="12">
        <v>1527</v>
      </c>
      <c r="M17" s="12">
        <v>504</v>
      </c>
      <c r="N17" s="12">
        <v>4</v>
      </c>
      <c r="O17" s="12">
        <f t="shared" si="2"/>
        <v>2035</v>
      </c>
      <c r="P17" s="29">
        <v>35600</v>
      </c>
    </row>
    <row r="18" spans="2:16" ht="19.5" customHeight="1">
      <c r="B18" s="28" t="s">
        <v>7</v>
      </c>
      <c r="C18" s="42">
        <v>3</v>
      </c>
      <c r="D18" s="12">
        <v>22360</v>
      </c>
      <c r="E18" s="12">
        <v>1788</v>
      </c>
      <c r="F18" s="12">
        <v>6184</v>
      </c>
      <c r="G18" s="15">
        <v>3265</v>
      </c>
      <c r="H18" s="15">
        <v>392</v>
      </c>
      <c r="I18" s="12">
        <v>33989</v>
      </c>
      <c r="J18" s="40">
        <f t="shared" si="1"/>
        <v>67080</v>
      </c>
      <c r="K18" s="27"/>
      <c r="L18" s="12">
        <v>225</v>
      </c>
      <c r="M18" s="12">
        <v>167</v>
      </c>
      <c r="N18" s="12">
        <v>0</v>
      </c>
      <c r="O18" s="12">
        <f t="shared" si="2"/>
        <v>392</v>
      </c>
      <c r="P18" s="29">
        <v>6170</v>
      </c>
    </row>
    <row r="19" spans="2:16" ht="19.5" customHeight="1">
      <c r="B19" s="28" t="s">
        <v>8</v>
      </c>
      <c r="C19" s="42">
        <v>8</v>
      </c>
      <c r="D19" s="12">
        <v>21032</v>
      </c>
      <c r="E19" s="12">
        <v>2839</v>
      </c>
      <c r="F19" s="12">
        <v>4871</v>
      </c>
      <c r="G19" s="15">
        <v>4766</v>
      </c>
      <c r="H19" s="15">
        <v>654</v>
      </c>
      <c r="I19" s="12">
        <v>34162</v>
      </c>
      <c r="J19" s="40">
        <f t="shared" si="1"/>
        <v>168256</v>
      </c>
      <c r="K19" s="27"/>
      <c r="L19" s="12">
        <v>446</v>
      </c>
      <c r="M19" s="12">
        <v>208</v>
      </c>
      <c r="N19" s="12">
        <v>0</v>
      </c>
      <c r="O19" s="12">
        <f t="shared" si="2"/>
        <v>654</v>
      </c>
      <c r="P19" s="29">
        <v>11000</v>
      </c>
    </row>
    <row r="20" spans="2:16" ht="19.5" customHeight="1">
      <c r="B20" s="28" t="s">
        <v>6</v>
      </c>
      <c r="C20" s="42">
        <v>5</v>
      </c>
      <c r="D20" s="12">
        <v>84976</v>
      </c>
      <c r="E20" s="12">
        <v>12756</v>
      </c>
      <c r="F20" s="12">
        <v>27966</v>
      </c>
      <c r="G20" s="15">
        <v>2242</v>
      </c>
      <c r="H20" s="15">
        <v>1346</v>
      </c>
      <c r="I20" s="12">
        <v>129286</v>
      </c>
      <c r="J20" s="40">
        <f t="shared" si="1"/>
        <v>424880</v>
      </c>
      <c r="K20" s="27"/>
      <c r="L20" s="12">
        <v>943</v>
      </c>
      <c r="M20" s="12">
        <v>403</v>
      </c>
      <c r="N20" s="12">
        <v>0</v>
      </c>
      <c r="O20" s="12">
        <f t="shared" si="2"/>
        <v>1346</v>
      </c>
      <c r="P20" s="29">
        <v>22890</v>
      </c>
    </row>
    <row r="21" spans="2:16" ht="19.5" customHeight="1">
      <c r="B21" s="28" t="s">
        <v>16</v>
      </c>
      <c r="C21" s="42">
        <v>5</v>
      </c>
      <c r="D21" s="12">
        <v>21800</v>
      </c>
      <c r="E21" s="12">
        <v>2629</v>
      </c>
      <c r="F21" s="12">
        <v>1957</v>
      </c>
      <c r="G21" s="15">
        <v>355</v>
      </c>
      <c r="H21" s="15">
        <v>90</v>
      </c>
      <c r="I21" s="12">
        <v>26831</v>
      </c>
      <c r="J21" s="40">
        <f t="shared" si="1"/>
        <v>109000</v>
      </c>
      <c r="K21" s="27"/>
      <c r="L21" s="12">
        <v>72</v>
      </c>
      <c r="M21" s="12">
        <v>18</v>
      </c>
      <c r="N21" s="12">
        <v>0</v>
      </c>
      <c r="O21" s="12">
        <f t="shared" si="2"/>
        <v>90</v>
      </c>
      <c r="P21" s="29">
        <v>1620</v>
      </c>
    </row>
    <row r="22" spans="2:16" ht="19.5" customHeight="1">
      <c r="B22" s="28" t="s">
        <v>10</v>
      </c>
      <c r="C22" s="42">
        <v>3</v>
      </c>
      <c r="D22" s="12">
        <v>7030</v>
      </c>
      <c r="E22" s="12">
        <v>8380</v>
      </c>
      <c r="F22" s="12">
        <v>5099</v>
      </c>
      <c r="G22" s="15">
        <v>0</v>
      </c>
      <c r="H22" s="15">
        <v>247</v>
      </c>
      <c r="I22" s="12">
        <v>20756</v>
      </c>
      <c r="J22" s="40">
        <f t="shared" si="1"/>
        <v>21090</v>
      </c>
      <c r="K22" s="27"/>
      <c r="L22" s="12">
        <v>128</v>
      </c>
      <c r="M22" s="12">
        <v>119</v>
      </c>
      <c r="N22" s="12">
        <v>0</v>
      </c>
      <c r="O22" s="12">
        <f t="shared" si="2"/>
        <v>247</v>
      </c>
      <c r="P22" s="29">
        <v>3750</v>
      </c>
    </row>
    <row r="23" spans="2:16" ht="19.5" customHeight="1">
      <c r="B23" s="28" t="s">
        <v>11</v>
      </c>
      <c r="C23" s="42">
        <v>3</v>
      </c>
      <c r="D23" s="12">
        <v>136017</v>
      </c>
      <c r="E23" s="12">
        <v>41534</v>
      </c>
      <c r="F23" s="12">
        <v>8697</v>
      </c>
      <c r="G23" s="15">
        <v>660</v>
      </c>
      <c r="H23" s="15">
        <v>2816</v>
      </c>
      <c r="I23" s="12">
        <v>189724</v>
      </c>
      <c r="J23" s="40">
        <f t="shared" si="1"/>
        <v>408051</v>
      </c>
      <c r="K23" s="27"/>
      <c r="L23" s="12">
        <v>1511</v>
      </c>
      <c r="M23" s="12">
        <v>1305</v>
      </c>
      <c r="N23" s="12">
        <v>0</v>
      </c>
      <c r="O23" s="12">
        <f t="shared" si="2"/>
        <v>2816</v>
      </c>
      <c r="P23" s="29">
        <v>43270</v>
      </c>
    </row>
    <row r="24" spans="2:16" ht="19.5" customHeight="1">
      <c r="B24" s="28" t="s">
        <v>23</v>
      </c>
      <c r="C24" s="42">
        <v>5</v>
      </c>
      <c r="D24" s="12">
        <v>29230</v>
      </c>
      <c r="E24" s="12">
        <v>0</v>
      </c>
      <c r="F24" s="12">
        <v>0</v>
      </c>
      <c r="G24" s="15">
        <v>0</v>
      </c>
      <c r="H24" s="15">
        <v>0</v>
      </c>
      <c r="I24" s="12">
        <v>29230</v>
      </c>
      <c r="J24" s="40">
        <f t="shared" si="1"/>
        <v>146150</v>
      </c>
      <c r="K24" s="27"/>
      <c r="L24" s="12">
        <v>0</v>
      </c>
      <c r="M24" s="12">
        <v>0</v>
      </c>
      <c r="N24" s="12">
        <v>0</v>
      </c>
      <c r="O24" s="12">
        <f t="shared" si="2"/>
        <v>0</v>
      </c>
      <c r="P24" s="29">
        <v>0</v>
      </c>
    </row>
    <row r="25" spans="2:16" ht="19.5" customHeight="1">
      <c r="B25" s="28" t="s">
        <v>12</v>
      </c>
      <c r="C25" s="42">
        <v>3</v>
      </c>
      <c r="D25" s="12">
        <v>1874</v>
      </c>
      <c r="E25" s="12">
        <v>157</v>
      </c>
      <c r="F25" s="12">
        <v>635</v>
      </c>
      <c r="G25" s="15">
        <v>66</v>
      </c>
      <c r="H25" s="15">
        <v>2</v>
      </c>
      <c r="I25" s="12">
        <v>2734</v>
      </c>
      <c r="J25" s="40">
        <f t="shared" si="1"/>
        <v>5622</v>
      </c>
      <c r="K25" s="27"/>
      <c r="L25" s="12">
        <v>2</v>
      </c>
      <c r="M25" s="12">
        <v>0</v>
      </c>
      <c r="N25" s="12">
        <v>0</v>
      </c>
      <c r="O25" s="12">
        <f t="shared" si="2"/>
        <v>2</v>
      </c>
      <c r="P25" s="29">
        <v>40</v>
      </c>
    </row>
    <row r="26" spans="2:16" ht="19.5" customHeight="1">
      <c r="B26" s="28" t="s">
        <v>13</v>
      </c>
      <c r="C26" s="42">
        <v>10</v>
      </c>
      <c r="D26" s="12">
        <v>168155</v>
      </c>
      <c r="E26" s="12">
        <v>41830</v>
      </c>
      <c r="F26" s="12">
        <v>15609</v>
      </c>
      <c r="G26" s="15">
        <v>97846</v>
      </c>
      <c r="H26" s="15">
        <v>5303</v>
      </c>
      <c r="I26" s="12">
        <v>328743</v>
      </c>
      <c r="J26" s="40">
        <f t="shared" si="1"/>
        <v>1681550</v>
      </c>
      <c r="K26" s="27"/>
      <c r="L26" s="12">
        <v>3333</v>
      </c>
      <c r="M26" s="12">
        <v>1947</v>
      </c>
      <c r="N26" s="12">
        <v>23</v>
      </c>
      <c r="O26" s="12">
        <f t="shared" si="2"/>
        <v>5303</v>
      </c>
      <c r="P26" s="34">
        <v>86245</v>
      </c>
    </row>
    <row r="27" spans="2:16" ht="19.5" customHeight="1">
      <c r="B27" s="28" t="s">
        <v>14</v>
      </c>
      <c r="C27" s="42">
        <v>10</v>
      </c>
      <c r="D27" s="12">
        <v>6950</v>
      </c>
      <c r="E27" s="12">
        <v>4682</v>
      </c>
      <c r="F27" s="12">
        <v>1250</v>
      </c>
      <c r="G27" s="15">
        <v>137</v>
      </c>
      <c r="H27" s="15">
        <v>37</v>
      </c>
      <c r="I27" s="12">
        <v>13056</v>
      </c>
      <c r="J27" s="40">
        <f t="shared" si="1"/>
        <v>69500</v>
      </c>
      <c r="K27" s="27"/>
      <c r="L27" s="12">
        <v>15</v>
      </c>
      <c r="M27" s="12">
        <v>22</v>
      </c>
      <c r="N27" s="12">
        <v>0</v>
      </c>
      <c r="O27" s="12">
        <f t="shared" si="2"/>
        <v>37</v>
      </c>
      <c r="P27" s="34">
        <v>520</v>
      </c>
    </row>
    <row r="28" spans="2:16" ht="19.5" customHeight="1">
      <c r="B28" s="28" t="s">
        <v>15</v>
      </c>
      <c r="C28" s="42">
        <v>10</v>
      </c>
      <c r="D28" s="12">
        <v>51972</v>
      </c>
      <c r="E28" s="12">
        <v>55930</v>
      </c>
      <c r="F28" s="12">
        <v>22427</v>
      </c>
      <c r="G28" s="15">
        <v>10035</v>
      </c>
      <c r="H28" s="15">
        <v>3147</v>
      </c>
      <c r="I28" s="12">
        <v>143511</v>
      </c>
      <c r="J28" s="40">
        <f t="shared" si="1"/>
        <v>519720</v>
      </c>
      <c r="K28" s="27"/>
      <c r="L28" s="12">
        <v>2025</v>
      </c>
      <c r="M28" s="12">
        <v>1122</v>
      </c>
      <c r="N28" s="12">
        <v>0</v>
      </c>
      <c r="O28" s="12">
        <f t="shared" si="2"/>
        <v>3147</v>
      </c>
      <c r="P28" s="29">
        <v>51720</v>
      </c>
    </row>
    <row r="29" spans="2:16" ht="19.5" customHeight="1">
      <c r="B29" s="33" t="s">
        <v>36</v>
      </c>
      <c r="C29" s="43" t="s">
        <v>30</v>
      </c>
      <c r="D29" s="12">
        <v>0</v>
      </c>
      <c r="E29" s="12">
        <v>67579</v>
      </c>
      <c r="F29" s="12">
        <v>4</v>
      </c>
      <c r="G29" s="15">
        <v>0</v>
      </c>
      <c r="H29" s="15">
        <v>4</v>
      </c>
      <c r="I29" s="12">
        <v>67587</v>
      </c>
      <c r="J29" s="40"/>
      <c r="K29" s="27"/>
      <c r="L29" s="13">
        <v>4</v>
      </c>
      <c r="M29" s="13">
        <v>0</v>
      </c>
      <c r="N29" s="13">
        <v>0</v>
      </c>
      <c r="O29" s="12">
        <f t="shared" si="2"/>
        <v>4</v>
      </c>
      <c r="P29" s="34">
        <v>80</v>
      </c>
    </row>
    <row r="30" spans="2:16" ht="19.5" customHeight="1">
      <c r="B30" s="77" t="s">
        <v>43</v>
      </c>
      <c r="C30" s="78"/>
      <c r="D30" s="78"/>
      <c r="E30" s="78"/>
      <c r="F30" s="78"/>
      <c r="G30" s="79"/>
      <c r="H30" s="15">
        <v>434</v>
      </c>
      <c r="I30" s="83"/>
      <c r="J30" s="84"/>
      <c r="K30" s="27"/>
      <c r="L30" s="13">
        <v>245</v>
      </c>
      <c r="M30" s="13">
        <v>189</v>
      </c>
      <c r="N30" s="13">
        <v>0</v>
      </c>
      <c r="O30" s="12">
        <f t="shared" si="2"/>
        <v>434</v>
      </c>
      <c r="P30" s="34">
        <v>6790</v>
      </c>
    </row>
    <row r="31" spans="2:16" ht="21.75" customHeight="1">
      <c r="B31" s="63" t="s">
        <v>20</v>
      </c>
      <c r="C31" s="64"/>
      <c r="D31" s="14">
        <f aca="true" t="shared" si="3" ref="D31:I31">SUM(D13:D29)</f>
        <v>818786</v>
      </c>
      <c r="E31" s="14">
        <f t="shared" si="3"/>
        <v>382591</v>
      </c>
      <c r="F31" s="14">
        <f t="shared" si="3"/>
        <v>175565</v>
      </c>
      <c r="G31" s="14">
        <f t="shared" si="3"/>
        <v>1319241</v>
      </c>
      <c r="H31" s="14">
        <f>SUM(H13:H30)</f>
        <v>42015</v>
      </c>
      <c r="I31" s="44">
        <f t="shared" si="3"/>
        <v>2737764</v>
      </c>
      <c r="J31" s="20">
        <f>SUM(J13:J30)</f>
        <v>6639854</v>
      </c>
      <c r="K31" s="2"/>
      <c r="L31" s="14">
        <f>SUM(L13:L30)</f>
        <v>28403</v>
      </c>
      <c r="M31" s="14">
        <f>SUM(M13:M30)</f>
        <v>13299</v>
      </c>
      <c r="N31" s="14">
        <f>SUM(N13:N30)</f>
        <v>313</v>
      </c>
      <c r="O31" s="14">
        <f>SUM(O13:O30)</f>
        <v>42015</v>
      </c>
      <c r="P31" s="30">
        <f>SUM(P13:P30)</f>
        <v>702615</v>
      </c>
    </row>
    <row r="32" spans="2:16" ht="4.5" customHeight="1">
      <c r="B32" s="35"/>
      <c r="C32" s="11"/>
      <c r="D32" s="16"/>
      <c r="E32" s="16"/>
      <c r="F32" s="16"/>
      <c r="G32" s="16"/>
      <c r="H32" s="16"/>
      <c r="I32" s="45"/>
      <c r="J32" s="21"/>
      <c r="K32" s="2"/>
      <c r="L32" s="18"/>
      <c r="M32" s="16"/>
      <c r="N32" s="16"/>
      <c r="O32" s="16"/>
      <c r="P32" s="36"/>
    </row>
    <row r="33" spans="2:16" ht="24" customHeight="1">
      <c r="B33" s="59" t="s">
        <v>21</v>
      </c>
      <c r="C33" s="60"/>
      <c r="D33" s="23">
        <f aca="true" t="shared" si="4" ref="D33:J33">D31+D9</f>
        <v>877332</v>
      </c>
      <c r="E33" s="23">
        <f t="shared" si="4"/>
        <v>441046</v>
      </c>
      <c r="F33" s="23">
        <f t="shared" si="4"/>
        <v>202789</v>
      </c>
      <c r="G33" s="23">
        <f t="shared" si="4"/>
        <v>1371761</v>
      </c>
      <c r="H33" s="23">
        <f t="shared" si="4"/>
        <v>51853</v>
      </c>
      <c r="I33" s="46">
        <f>I31+I9</f>
        <v>2944347</v>
      </c>
      <c r="J33" s="24">
        <f t="shared" si="4"/>
        <v>7346174</v>
      </c>
      <c r="K33" s="2"/>
      <c r="L33" s="25">
        <f>L31+L9</f>
        <v>34103</v>
      </c>
      <c r="M33" s="25">
        <f>M31+M9</f>
        <v>17033</v>
      </c>
      <c r="N33" s="25">
        <f>N31+N9</f>
        <v>717</v>
      </c>
      <c r="O33" s="25">
        <f>O31+O9</f>
        <v>51853</v>
      </c>
      <c r="P33" s="37">
        <f>P31+P9</f>
        <v>855975</v>
      </c>
    </row>
    <row r="34" spans="2:16" ht="24.75" customHeight="1" thickBot="1">
      <c r="B34" s="57" t="s">
        <v>41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38">
        <f>P33+J33</f>
        <v>8202149</v>
      </c>
    </row>
    <row r="41" ht="15" customHeight="1">
      <c r="C41" s="47"/>
    </row>
  </sheetData>
  <sheetProtection/>
  <mergeCells count="33">
    <mergeCell ref="B30:G30"/>
    <mergeCell ref="I30:J30"/>
    <mergeCell ref="B31:C31"/>
    <mergeCell ref="B33:C33"/>
    <mergeCell ref="B34:O34"/>
    <mergeCell ref="H11:H12"/>
    <mergeCell ref="I11:I12"/>
    <mergeCell ref="J11:J12"/>
    <mergeCell ref="L11:N11"/>
    <mergeCell ref="O11:O12"/>
    <mergeCell ref="P11:P12"/>
    <mergeCell ref="B11:B12"/>
    <mergeCell ref="C11:C12"/>
    <mergeCell ref="D11:D12"/>
    <mergeCell ref="E11:E12"/>
    <mergeCell ref="F11:F12"/>
    <mergeCell ref="G11:G12"/>
    <mergeCell ref="I4:I5"/>
    <mergeCell ref="J4:J5"/>
    <mergeCell ref="L4:N4"/>
    <mergeCell ref="O4:O5"/>
    <mergeCell ref="P4:P5"/>
    <mergeCell ref="B9:C9"/>
    <mergeCell ref="B1:P1"/>
    <mergeCell ref="B2:P2"/>
    <mergeCell ref="N3:P3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65" r:id="rId1"/>
  <ignoredErrors>
    <ignoredError sqref="I30:J30" formulaRange="1"/>
    <ignoredError sqref="H31" formula="1"/>
    <ignoredError sqref="I3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veli-gokkara</cp:lastModifiedBy>
  <cp:lastPrinted>2010-10-05T09:58:23Z</cp:lastPrinted>
  <dcterms:created xsi:type="dcterms:W3CDTF">2004-06-08T16:25:04Z</dcterms:created>
  <dcterms:modified xsi:type="dcterms:W3CDTF">2010-12-06T10:00:30Z</dcterms:modified>
  <cp:category/>
  <cp:version/>
  <cp:contentType/>
  <cp:contentStatus/>
</cp:coreProperties>
</file>