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10_AĞUSTOS" sheetId="1" r:id="rId1"/>
    <sheet name="2010_OCAK-AĞUSTOS DÖNEMİ" sheetId="2" r:id="rId2"/>
  </sheets>
  <definedNames/>
  <calcPr fullCalcOnLoad="1"/>
</workbook>
</file>

<file path=xl/sharedStrings.xml><?xml version="1.0" encoding="utf-8"?>
<sst xmlns="http://schemas.openxmlformats.org/spreadsheetml/2006/main" count="118" uniqueCount="47">
  <si>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</si>
  <si>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</si>
  <si>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</si>
  <si>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</si>
  <si>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</si>
  <si>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</si>
  <si>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</si>
  <si>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</si>
  <si>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</si>
  <si>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</si>
  <si>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</si>
  <si>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</si>
  <si>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</si>
  <si>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</si>
  <si>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</si>
  <si>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SİDE TİYATROSU</t>
  </si>
  <si>
    <t>TERMESSOS</t>
  </si>
  <si>
    <t>MÜZELER TOPLAMI</t>
  </si>
  <si>
    <t>MÜZELER</t>
  </si>
  <si>
    <t>ÖREN YERLERİ</t>
  </si>
  <si>
    <t>ÖREN YERLERİ TOPLAMI</t>
  </si>
  <si>
    <t>GENEL TOPLAM</t>
  </si>
  <si>
    <t>NOEL BABA MÜZESİ</t>
  </si>
  <si>
    <t>OLYMPOS (Plaj Kartı)</t>
  </si>
  <si>
    <t>İNDİRİMLİ GRUP (Seyahat Acentası)</t>
  </si>
  <si>
    <t>SATILAN MÜZE KART ADEDİ</t>
  </si>
  <si>
    <t>TAM</t>
  </si>
  <si>
    <t>İNDİRİMLİ</t>
  </si>
  <si>
    <t>PERSONEL</t>
  </si>
  <si>
    <t>ZİYARETÇİ TOPLAMI</t>
  </si>
  <si>
    <t>Ücretsiz</t>
  </si>
  <si>
    <t>ÜCRETLİ ZİYARETÇİ</t>
  </si>
  <si>
    <t>ÜCRETSİZ ZİYARETÇİ</t>
  </si>
  <si>
    <t>MÜZE KARTLI ZİYARETÇİ</t>
  </si>
  <si>
    <t>TOPLAM MÜZE KART SATIŞI</t>
  </si>
  <si>
    <t>M Ü Z E    V E    Ö R E N    Y E R L E R İ    İ S T A T İ S T İ Ğ İ</t>
  </si>
  <si>
    <t>ANTALYA ATATÜRK EVİ VE MÜZESİ</t>
  </si>
  <si>
    <t>GİRİŞ ÜCRETİ (TL)</t>
  </si>
  <si>
    <t>MÜZE GELİRİ (TL)</t>
  </si>
  <si>
    <t>MÜZE KART GELİRİ (TL)</t>
  </si>
  <si>
    <t>A N T A L Y A   İ L   K Ü L T Ü R   V E   T U R İ Z M   M Ü D Ü R L Ü Ğ Ü</t>
  </si>
  <si>
    <t xml:space="preserve">MÜZE  VE ÖREN  YERLERİ  GELİRLER  TOPLAMI : </t>
  </si>
  <si>
    <t>SATILAN MÜZE KART SAYISI</t>
  </si>
  <si>
    <t>Alışveriş Merkezleri ve Standlarda Satılan Müze Kart</t>
  </si>
  <si>
    <t>ÖREN YERİ GELİRİ (TL)</t>
  </si>
  <si>
    <t>2010 OCAK-AĞUSTOS DÖNEMİ</t>
  </si>
  <si>
    <t>2010 YILI AĞUSTOS AYI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</si>
</sst>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  <numFmt numFmtId="178" formatCode="#,##0.00\ &quot;TL&quot;"/>
    <numFmt numFmtId="179" formatCode="###\ ##0"/>
    <numFmt numFmtId="180" formatCode="###\ ###\ ##0"/>
    <numFmt numFmtId="181" formatCode="\ ###\ ###\ ##0"/>
    <numFmt numFmtId="182" formatCode="[$-41F]dd\ mmmm\ yyyy\ dddd"/>
    <numFmt numFmtId="183" formatCode="#,##0.00\ _T_L"/>
  </numFmts>
  <fonts count="51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color indexed="18"/>
      <name val="Arial"/>
      <family val="2"/>
    </font>
    <font>
      <b/>
      <sz val="9"/>
      <name val="Arial"/>
      <family val="2"/>
    </font>
    <font>
      <b/>
      <sz val="12"/>
      <color indexed="16"/>
      <name val="Arial"/>
      <family val="2"/>
    </font>
    <font>
      <b/>
      <sz val="13"/>
      <color indexed="16"/>
      <name val="Arial"/>
      <family val="2"/>
    </font>
    <font>
      <b/>
      <sz val="18"/>
      <color indexed="48"/>
      <name val="Arial"/>
      <family val="2"/>
    </font>
    <font>
      <b/>
      <sz val="20"/>
      <color indexed="12"/>
      <name val="Arial"/>
      <family val="2"/>
    </font>
    <font>
      <b/>
      <sz val="11"/>
      <color indexed="16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7" fontId="8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179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right" vertical="center"/>
    </xf>
    <xf numFmtId="179" fontId="3" fillId="33" borderId="10" xfId="0" applyNumberFormat="1" applyFont="1" applyFill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vertical="center"/>
    </xf>
    <xf numFmtId="179" fontId="11" fillId="35" borderId="14" xfId="0" applyNumberFormat="1" applyFont="1" applyFill="1" applyBorder="1" applyAlignment="1">
      <alignment vertical="center"/>
    </xf>
    <xf numFmtId="4" fontId="11" fillId="35" borderId="14" xfId="0" applyNumberFormat="1" applyFont="1" applyFill="1" applyBorder="1" applyAlignment="1">
      <alignment horizontal="right" vertical="center"/>
    </xf>
    <xf numFmtId="179" fontId="11" fillId="36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33" borderId="17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4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8" fontId="3" fillId="0" borderId="19" xfId="0" applyNumberFormat="1" applyFont="1" applyBorder="1" applyAlignment="1">
      <alignment vertical="center"/>
    </xf>
    <xf numFmtId="4" fontId="11" fillId="36" borderId="17" xfId="0" applyNumberFormat="1" applyFont="1" applyFill="1" applyBorder="1" applyAlignment="1">
      <alignment vertical="center"/>
    </xf>
    <xf numFmtId="4" fontId="12" fillId="36" borderId="21" xfId="0" applyNumberFormat="1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78" fontId="15" fillId="0" borderId="10" xfId="0" applyNumberFormat="1" applyFont="1" applyBorder="1" applyAlignment="1">
      <alignment vertical="center"/>
    </xf>
    <xf numFmtId="179" fontId="3" fillId="33" borderId="10" xfId="0" applyNumberFormat="1" applyFont="1" applyFill="1" applyBorder="1" applyAlignment="1" applyProtection="1">
      <alignment vertical="center"/>
      <protection locked="0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11" fillId="35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1" fontId="3" fillId="0" borderId="10" xfId="0" applyNumberFormat="1" applyFont="1" applyBorder="1" applyAlignment="1">
      <alignment vertical="center"/>
    </xf>
    <xf numFmtId="0" fontId="4" fillId="0" borderId="20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79" fontId="3" fillId="0" borderId="26" xfId="0" applyNumberFormat="1" applyFont="1" applyBorder="1" applyAlignment="1">
      <alignment horizontal="center" vertical="center"/>
    </xf>
    <xf numFmtId="179" fontId="3" fillId="0" borderId="24" xfId="0" applyNumberFormat="1" applyFont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11" fillId="36" borderId="34" xfId="0" applyFont="1" applyFill="1" applyBorder="1" applyAlignment="1">
      <alignment horizontal="right" vertical="center"/>
    </xf>
    <xf numFmtId="0" fontId="11" fillId="36" borderId="35" xfId="0" applyFont="1" applyFill="1" applyBorder="1" applyAlignment="1">
      <alignment horizontal="right" vertical="center"/>
    </xf>
    <xf numFmtId="0" fontId="11" fillId="35" borderId="36" xfId="0" applyFont="1" applyFill="1" applyBorder="1" applyAlignment="1">
      <alignment horizontal="right" vertical="center"/>
    </xf>
    <xf numFmtId="0" fontId="11" fillId="35" borderId="37" xfId="0" applyFont="1" applyFill="1" applyBorder="1" applyAlignment="1">
      <alignment horizontal="right" vertical="center"/>
    </xf>
    <xf numFmtId="0" fontId="16" fillId="33" borderId="16" xfId="0" applyFont="1" applyFill="1" applyBorder="1" applyAlignment="1">
      <alignment horizontal="right" vertical="center"/>
    </xf>
    <xf numFmtId="0" fontId="16" fillId="33" borderId="10" xfId="0" applyFont="1" applyFill="1" applyBorder="1" applyAlignment="1">
      <alignment horizontal="right" vertical="center"/>
    </xf>
    <xf numFmtId="0" fontId="16" fillId="33" borderId="20" xfId="0" applyFont="1" applyFill="1" applyBorder="1" applyAlignment="1">
      <alignment horizontal="right" vertical="center"/>
    </xf>
    <xf numFmtId="0" fontId="16" fillId="33" borderId="24" xfId="0" applyFont="1" applyFill="1" applyBorder="1" applyAlignment="1">
      <alignment horizontal="right" vertical="center"/>
    </xf>
    <xf numFmtId="0" fontId="3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1"/>
  <sheetViews>
    <sheetView showGridLines="0" view="pageBreakPreview" zoomScale="75" zoomScaleSheetLayoutView="75" zoomScalePageLayoutView="0" workbookViewId="0" topLeftCell="A10">
      <selection activeCell="S23" sqref="S23"/>
    </sheetView>
  </sheetViews>
  <sheetFormatPr defaultColWidth="9.00390625" defaultRowHeight="15" customHeight="1"/>
  <cols>
    <col min="1" max="1" width="0.875" style="1" customWidth="1"/>
    <col min="2" max="2" width="30.75390625" style="1" customWidth="1"/>
    <col min="3" max="3" width="13.875" style="8" customWidth="1"/>
    <col min="4" max="4" width="13.25390625" style="1" customWidth="1"/>
    <col min="5" max="5" width="13.875" style="1" customWidth="1"/>
    <col min="6" max="6" width="15.75390625" style="1" customWidth="1"/>
    <col min="7" max="7" width="18.00390625" style="1" customWidth="1"/>
    <col min="8" max="8" width="14.125" style="1" customWidth="1"/>
    <col min="9" max="10" width="14.625" style="1" customWidth="1"/>
    <col min="11" max="11" width="0.875" style="1" customWidth="1"/>
    <col min="12" max="12" width="7.75390625" style="1" customWidth="1"/>
    <col min="13" max="13" width="12.75390625" style="1" customWidth="1"/>
    <col min="14" max="14" width="13.625" style="1" customWidth="1"/>
    <col min="15" max="15" width="14.25390625" style="1" customWidth="1"/>
    <col min="16" max="16" width="15.375" style="1" customWidth="1"/>
    <col min="17" max="16384" width="9.125" style="1" customWidth="1"/>
  </cols>
  <sheetData>
    <row r="1" spans="2:16" ht="39.75" customHeight="1">
      <c r="B1" s="64" t="s">
        <v>40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2:16" ht="34.5" customHeight="1">
      <c r="B2" s="65" t="s">
        <v>35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2:16" ht="19.5" customHeight="1" thickBot="1">
      <c r="B3" s="5"/>
      <c r="C3" s="5"/>
      <c r="D3" s="5"/>
      <c r="E3" s="5"/>
      <c r="F3" s="5"/>
      <c r="G3" s="5"/>
      <c r="H3" s="5"/>
      <c r="I3" s="5"/>
      <c r="J3" s="6"/>
      <c r="N3" s="63" t="s">
        <v>46</v>
      </c>
      <c r="O3" s="63"/>
      <c r="P3" s="63"/>
    </row>
    <row r="4" spans="2:16" s="10" customFormat="1" ht="28.5" customHeight="1">
      <c r="B4" s="58" t="s">
        <v>18</v>
      </c>
      <c r="C4" s="56" t="s">
        <v>37</v>
      </c>
      <c r="D4" s="52" t="s">
        <v>31</v>
      </c>
      <c r="E4" s="52" t="s">
        <v>32</v>
      </c>
      <c r="F4" s="81" t="s">
        <v>33</v>
      </c>
      <c r="G4" s="52" t="s">
        <v>24</v>
      </c>
      <c r="H4" s="52" t="s">
        <v>42</v>
      </c>
      <c r="I4" s="80" t="s">
        <v>29</v>
      </c>
      <c r="J4" s="80" t="s">
        <v>38</v>
      </c>
      <c r="K4" s="26"/>
      <c r="L4" s="67" t="s">
        <v>25</v>
      </c>
      <c r="M4" s="68"/>
      <c r="N4" s="69"/>
      <c r="O4" s="52" t="s">
        <v>34</v>
      </c>
      <c r="P4" s="70" t="s">
        <v>39</v>
      </c>
    </row>
    <row r="5" spans="2:16" s="10" customFormat="1" ht="28.5" customHeight="1">
      <c r="B5" s="59"/>
      <c r="C5" s="57"/>
      <c r="D5" s="53"/>
      <c r="E5" s="53"/>
      <c r="F5" s="82"/>
      <c r="G5" s="53"/>
      <c r="H5" s="53"/>
      <c r="I5" s="60"/>
      <c r="J5" s="60"/>
      <c r="K5" s="27"/>
      <c r="L5" s="9" t="s">
        <v>26</v>
      </c>
      <c r="M5" s="9" t="s">
        <v>27</v>
      </c>
      <c r="N5" s="9" t="s">
        <v>28</v>
      </c>
      <c r="O5" s="53"/>
      <c r="P5" s="62"/>
    </row>
    <row r="6" spans="2:16" ht="19.5" customHeight="1">
      <c r="B6" s="28" t="s">
        <v>1</v>
      </c>
      <c r="C6" s="42">
        <v>15</v>
      </c>
      <c r="D6" s="12">
        <v>3403</v>
      </c>
      <c r="E6" s="12">
        <v>1437</v>
      </c>
      <c r="F6" s="12">
        <v>1509</v>
      </c>
      <c r="G6" s="12">
        <v>683</v>
      </c>
      <c r="H6" s="12">
        <v>669</v>
      </c>
      <c r="I6" s="12">
        <f>SUM(D6:H6)</f>
        <v>7701</v>
      </c>
      <c r="J6" s="19">
        <f>D6*C6</f>
        <v>51045</v>
      </c>
      <c r="K6" s="27"/>
      <c r="L6" s="12">
        <v>844</v>
      </c>
      <c r="M6" s="12">
        <v>552</v>
      </c>
      <c r="N6" s="12">
        <v>51</v>
      </c>
      <c r="O6" s="12">
        <f>SUM(L6:N6)</f>
        <v>1447</v>
      </c>
      <c r="P6" s="29">
        <v>10320</v>
      </c>
    </row>
    <row r="7" spans="2:16" ht="19.5" customHeight="1">
      <c r="B7" s="28" t="s">
        <v>0</v>
      </c>
      <c r="C7" s="42">
        <v>3</v>
      </c>
      <c r="D7" s="12">
        <v>830</v>
      </c>
      <c r="E7" s="12">
        <v>372</v>
      </c>
      <c r="F7" s="12">
        <v>345</v>
      </c>
      <c r="G7" s="12"/>
      <c r="H7" s="12">
        <v>27</v>
      </c>
      <c r="I7" s="12">
        <f>SUM(D7:H7)</f>
        <v>1574</v>
      </c>
      <c r="J7" s="19">
        <f>D7*C7</f>
        <v>2490</v>
      </c>
      <c r="K7" s="27"/>
      <c r="L7" s="12">
        <v>36</v>
      </c>
      <c r="M7" s="12">
        <v>32</v>
      </c>
      <c r="N7" s="12">
        <v>0</v>
      </c>
      <c r="O7" s="12">
        <f>SUM(L7:N7)</f>
        <v>68</v>
      </c>
      <c r="P7" s="29">
        <v>430</v>
      </c>
    </row>
    <row r="8" spans="2:16" ht="19.5" customHeight="1">
      <c r="B8" s="28" t="s">
        <v>2</v>
      </c>
      <c r="C8" s="42">
        <v>10</v>
      </c>
      <c r="D8" s="12">
        <v>2500</v>
      </c>
      <c r="E8" s="12">
        <v>2279</v>
      </c>
      <c r="F8" s="12">
        <v>1215</v>
      </c>
      <c r="G8" s="12">
        <v>2144</v>
      </c>
      <c r="H8" s="12">
        <v>173</v>
      </c>
      <c r="I8" s="12">
        <f>SUM(D8:H8)</f>
        <v>8311</v>
      </c>
      <c r="J8" s="19">
        <f>D8*C8</f>
        <v>25000</v>
      </c>
      <c r="K8" s="27"/>
      <c r="L8" s="12">
        <v>192</v>
      </c>
      <c r="M8" s="12">
        <v>142</v>
      </c>
      <c r="N8" s="12">
        <v>0</v>
      </c>
      <c r="O8" s="12">
        <f>SUM(L8:N8)</f>
        <v>334</v>
      </c>
      <c r="P8" s="29">
        <v>2910</v>
      </c>
    </row>
    <row r="9" spans="2:16" ht="21.75" customHeight="1">
      <c r="B9" s="76" t="s">
        <v>17</v>
      </c>
      <c r="C9" s="77"/>
      <c r="D9" s="4">
        <f aca="true" t="shared" si="0" ref="D9:J9">SUM(D6:D8)</f>
        <v>6733</v>
      </c>
      <c r="E9" s="4">
        <f t="shared" si="0"/>
        <v>4088</v>
      </c>
      <c r="F9" s="4">
        <f t="shared" si="0"/>
        <v>3069</v>
      </c>
      <c r="G9" s="4">
        <f t="shared" si="0"/>
        <v>2827</v>
      </c>
      <c r="H9" s="4">
        <f t="shared" si="0"/>
        <v>869</v>
      </c>
      <c r="I9" s="4">
        <f>SUM(I6:I8)</f>
        <v>17586</v>
      </c>
      <c r="J9" s="22">
        <f t="shared" si="0"/>
        <v>78535</v>
      </c>
      <c r="K9" s="2"/>
      <c r="L9" s="14">
        <f>SUM(L6:L8)</f>
        <v>1072</v>
      </c>
      <c r="M9" s="14">
        <f>SUM(M6:M8)</f>
        <v>726</v>
      </c>
      <c r="N9" s="14">
        <f>SUM(N6:N8)</f>
        <v>51</v>
      </c>
      <c r="O9" s="14">
        <f>SUM(O6:O8)</f>
        <v>1849</v>
      </c>
      <c r="P9" s="30">
        <f>SUM(P6:P8)</f>
        <v>13660</v>
      </c>
    </row>
    <row r="10" spans="2:16" s="2" customFormat="1" ht="4.5" customHeight="1" thickBot="1">
      <c r="B10" s="31"/>
      <c r="C10" s="7"/>
      <c r="D10" s="3"/>
      <c r="E10" s="3"/>
      <c r="F10" s="3"/>
      <c r="G10" s="3"/>
      <c r="H10" s="3"/>
      <c r="I10" s="3"/>
      <c r="J10" s="17"/>
      <c r="P10" s="32"/>
    </row>
    <row r="11" spans="2:16" s="10" customFormat="1" ht="24.75" customHeight="1">
      <c r="B11" s="59" t="s">
        <v>19</v>
      </c>
      <c r="C11" s="66" t="s">
        <v>37</v>
      </c>
      <c r="D11" s="60" t="s">
        <v>31</v>
      </c>
      <c r="E11" s="60" t="s">
        <v>32</v>
      </c>
      <c r="F11" s="60" t="s">
        <v>33</v>
      </c>
      <c r="G11" s="60" t="s">
        <v>24</v>
      </c>
      <c r="H11" s="52" t="s">
        <v>42</v>
      </c>
      <c r="I11" s="60" t="s">
        <v>29</v>
      </c>
      <c r="J11" s="60" t="s">
        <v>44</v>
      </c>
      <c r="K11" s="27"/>
      <c r="L11" s="71" t="s">
        <v>25</v>
      </c>
      <c r="M11" s="71"/>
      <c r="N11" s="71"/>
      <c r="O11" s="60" t="s">
        <v>34</v>
      </c>
      <c r="P11" s="61" t="s">
        <v>39</v>
      </c>
    </row>
    <row r="12" spans="2:16" s="10" customFormat="1" ht="18.75" customHeight="1">
      <c r="B12" s="59"/>
      <c r="C12" s="66"/>
      <c r="D12" s="60"/>
      <c r="E12" s="60"/>
      <c r="F12" s="60"/>
      <c r="G12" s="60"/>
      <c r="H12" s="53"/>
      <c r="I12" s="60"/>
      <c r="J12" s="60"/>
      <c r="K12" s="27"/>
      <c r="L12" s="9" t="s">
        <v>26</v>
      </c>
      <c r="M12" s="9" t="s">
        <v>27</v>
      </c>
      <c r="N12" s="9" t="s">
        <v>28</v>
      </c>
      <c r="O12" s="60"/>
      <c r="P12" s="62"/>
    </row>
    <row r="13" spans="2:16" ht="19.5" customHeight="1">
      <c r="B13" s="39" t="s">
        <v>3</v>
      </c>
      <c r="C13" s="41">
        <v>15</v>
      </c>
      <c r="D13" s="15">
        <v>8637</v>
      </c>
      <c r="E13" s="15">
        <v>4231</v>
      </c>
      <c r="F13" s="15">
        <v>1919</v>
      </c>
      <c r="G13" s="15">
        <v>16187</v>
      </c>
      <c r="H13" s="15">
        <v>1781</v>
      </c>
      <c r="I13" s="12">
        <f aca="true" t="shared" si="1" ref="I13:I29">SUM(D13:H13)</f>
        <v>32755</v>
      </c>
      <c r="J13" s="40">
        <f aca="true" t="shared" si="2" ref="J13:J28">D13*C13</f>
        <v>129555</v>
      </c>
      <c r="K13" s="27"/>
      <c r="L13" s="12">
        <v>2342</v>
      </c>
      <c r="M13" s="12">
        <v>1279</v>
      </c>
      <c r="N13" s="12">
        <v>32</v>
      </c>
      <c r="O13" s="12">
        <f>SUM(L13:N13)</f>
        <v>3653</v>
      </c>
      <c r="P13" s="29">
        <v>30020</v>
      </c>
    </row>
    <row r="14" spans="2:16" ht="19.5" customHeight="1">
      <c r="B14" s="28" t="s">
        <v>4</v>
      </c>
      <c r="C14" s="42">
        <v>15</v>
      </c>
      <c r="D14" s="12">
        <v>2754</v>
      </c>
      <c r="E14" s="12">
        <v>1836</v>
      </c>
      <c r="F14" s="12">
        <v>838</v>
      </c>
      <c r="G14" s="15">
        <v>9679</v>
      </c>
      <c r="H14" s="15">
        <v>260</v>
      </c>
      <c r="I14" s="12">
        <f t="shared" si="1"/>
        <v>15367</v>
      </c>
      <c r="J14" s="40">
        <f t="shared" si="2"/>
        <v>41310</v>
      </c>
      <c r="K14" s="27"/>
      <c r="L14" s="12">
        <v>345</v>
      </c>
      <c r="M14" s="12">
        <v>204</v>
      </c>
      <c r="N14" s="12">
        <v>9</v>
      </c>
      <c r="O14" s="12">
        <f aca="true" t="shared" si="3" ref="O14:O30">SUM(L14:N14)</f>
        <v>558</v>
      </c>
      <c r="P14" s="29">
        <v>4210</v>
      </c>
    </row>
    <row r="15" spans="2:16" ht="19.5" customHeight="1">
      <c r="B15" s="28" t="s">
        <v>5</v>
      </c>
      <c r="C15" s="42">
        <v>8</v>
      </c>
      <c r="D15" s="12">
        <v>14150</v>
      </c>
      <c r="E15" s="12">
        <v>599</v>
      </c>
      <c r="F15" s="12">
        <v>6259</v>
      </c>
      <c r="G15" s="15">
        <v>3800</v>
      </c>
      <c r="H15" s="15">
        <v>590</v>
      </c>
      <c r="I15" s="12">
        <f t="shared" si="1"/>
        <v>25398</v>
      </c>
      <c r="J15" s="40">
        <f t="shared" si="2"/>
        <v>113200</v>
      </c>
      <c r="K15" s="27"/>
      <c r="L15" s="12">
        <v>967</v>
      </c>
      <c r="M15" s="12">
        <v>360</v>
      </c>
      <c r="N15" s="12">
        <v>0</v>
      </c>
      <c r="O15" s="12">
        <f t="shared" si="3"/>
        <v>1327</v>
      </c>
      <c r="P15" s="29">
        <v>10030</v>
      </c>
    </row>
    <row r="16" spans="2:16" ht="19.5" customHeight="1">
      <c r="B16" s="28" t="s">
        <v>22</v>
      </c>
      <c r="C16" s="42">
        <v>10</v>
      </c>
      <c r="D16" s="12">
        <v>5870</v>
      </c>
      <c r="E16" s="12">
        <v>4697</v>
      </c>
      <c r="F16" s="12">
        <v>2593</v>
      </c>
      <c r="G16" s="15">
        <v>55077</v>
      </c>
      <c r="H16" s="15">
        <v>602</v>
      </c>
      <c r="I16" s="12">
        <f t="shared" si="1"/>
        <v>68839</v>
      </c>
      <c r="J16" s="40">
        <f t="shared" si="2"/>
        <v>58700</v>
      </c>
      <c r="K16" s="27"/>
      <c r="L16" s="12">
        <v>549</v>
      </c>
      <c r="M16" s="12">
        <v>203</v>
      </c>
      <c r="N16" s="12">
        <v>7</v>
      </c>
      <c r="O16" s="12">
        <f t="shared" si="3"/>
        <v>759</v>
      </c>
      <c r="P16" s="29">
        <v>9810</v>
      </c>
    </row>
    <row r="17" spans="2:16" ht="19.5" customHeight="1">
      <c r="B17" s="28" t="s">
        <v>9</v>
      </c>
      <c r="C17" s="42">
        <v>10</v>
      </c>
      <c r="D17" s="12">
        <v>6538</v>
      </c>
      <c r="E17" s="12">
        <v>4380</v>
      </c>
      <c r="F17" s="12">
        <v>3099</v>
      </c>
      <c r="G17" s="15">
        <v>53294</v>
      </c>
      <c r="H17" s="15">
        <v>348</v>
      </c>
      <c r="I17" s="12">
        <f t="shared" si="1"/>
        <v>67659</v>
      </c>
      <c r="J17" s="40">
        <f t="shared" si="2"/>
        <v>65380</v>
      </c>
      <c r="K17" s="27"/>
      <c r="L17" s="12">
        <v>372</v>
      </c>
      <c r="M17" s="12">
        <v>170</v>
      </c>
      <c r="N17" s="12">
        <v>3</v>
      </c>
      <c r="O17" s="12">
        <f t="shared" si="3"/>
        <v>545</v>
      </c>
      <c r="P17" s="29">
        <v>5890</v>
      </c>
    </row>
    <row r="18" spans="2:16" ht="19.5" customHeight="1">
      <c r="B18" s="28" t="s">
        <v>7</v>
      </c>
      <c r="C18" s="42">
        <v>3</v>
      </c>
      <c r="D18" s="12">
        <v>4250</v>
      </c>
      <c r="E18" s="12">
        <v>134</v>
      </c>
      <c r="F18" s="12">
        <v>1086</v>
      </c>
      <c r="G18" s="15">
        <v>417</v>
      </c>
      <c r="H18" s="15">
        <v>97</v>
      </c>
      <c r="I18" s="12">
        <f t="shared" si="1"/>
        <v>5984</v>
      </c>
      <c r="J18" s="40">
        <f t="shared" si="2"/>
        <v>12750</v>
      </c>
      <c r="K18" s="27"/>
      <c r="L18" s="12">
        <v>89</v>
      </c>
      <c r="M18" s="12">
        <v>94</v>
      </c>
      <c r="N18" s="12">
        <v>0</v>
      </c>
      <c r="O18" s="12">
        <f t="shared" si="3"/>
        <v>183</v>
      </c>
      <c r="P18" s="29">
        <v>1660</v>
      </c>
    </row>
    <row r="19" spans="2:16" ht="19.5" customHeight="1">
      <c r="B19" s="28" t="s">
        <v>8</v>
      </c>
      <c r="C19" s="42">
        <v>8</v>
      </c>
      <c r="D19" s="12">
        <v>4160</v>
      </c>
      <c r="E19" s="12">
        <v>622</v>
      </c>
      <c r="F19" s="12">
        <v>936</v>
      </c>
      <c r="G19" s="15">
        <v>1034</v>
      </c>
      <c r="H19" s="15">
        <v>121</v>
      </c>
      <c r="I19" s="12">
        <f t="shared" si="1"/>
        <v>6873</v>
      </c>
      <c r="J19" s="40">
        <f t="shared" si="2"/>
        <v>33280</v>
      </c>
      <c r="K19" s="27"/>
      <c r="L19" s="12">
        <v>145</v>
      </c>
      <c r="M19" s="12">
        <v>72</v>
      </c>
      <c r="N19" s="12">
        <v>0</v>
      </c>
      <c r="O19" s="12">
        <f t="shared" si="3"/>
        <v>217</v>
      </c>
      <c r="P19" s="29">
        <v>1900</v>
      </c>
    </row>
    <row r="20" spans="2:16" ht="19.5" customHeight="1">
      <c r="B20" s="28" t="s">
        <v>6</v>
      </c>
      <c r="C20" s="42">
        <v>5</v>
      </c>
      <c r="D20" s="12">
        <v>18762</v>
      </c>
      <c r="E20" s="12">
        <v>2641</v>
      </c>
      <c r="F20" s="12">
        <v>6905</v>
      </c>
      <c r="G20" s="15">
        <v>153</v>
      </c>
      <c r="H20" s="15">
        <v>283</v>
      </c>
      <c r="I20" s="12">
        <f t="shared" si="1"/>
        <v>28744</v>
      </c>
      <c r="J20" s="40">
        <f t="shared" si="2"/>
        <v>93810</v>
      </c>
      <c r="K20" s="27"/>
      <c r="L20" s="12">
        <v>260</v>
      </c>
      <c r="M20" s="12">
        <v>152</v>
      </c>
      <c r="N20" s="12">
        <v>0</v>
      </c>
      <c r="O20" s="12">
        <f t="shared" si="3"/>
        <v>412</v>
      </c>
      <c r="P20" s="29">
        <v>4170</v>
      </c>
    </row>
    <row r="21" spans="2:16" ht="19.5" customHeight="1">
      <c r="B21" s="28" t="s">
        <v>16</v>
      </c>
      <c r="C21" s="42">
        <v>5</v>
      </c>
      <c r="D21" s="12">
        <v>2700</v>
      </c>
      <c r="E21" s="12"/>
      <c r="F21" s="12">
        <v>190</v>
      </c>
      <c r="G21" s="15"/>
      <c r="H21" s="15">
        <v>0</v>
      </c>
      <c r="I21" s="12">
        <f t="shared" si="1"/>
        <v>2890</v>
      </c>
      <c r="J21" s="40">
        <f t="shared" si="2"/>
        <v>13500</v>
      </c>
      <c r="K21" s="27"/>
      <c r="L21" s="12">
        <v>11</v>
      </c>
      <c r="M21" s="12">
        <v>1</v>
      </c>
      <c r="N21" s="12">
        <v>0</v>
      </c>
      <c r="O21" s="12">
        <f t="shared" si="3"/>
        <v>12</v>
      </c>
      <c r="P21" s="29">
        <v>0</v>
      </c>
    </row>
    <row r="22" spans="2:16" ht="19.5" customHeight="1">
      <c r="B22" s="28" t="s">
        <v>10</v>
      </c>
      <c r="C22" s="42">
        <v>3</v>
      </c>
      <c r="D22" s="12">
        <v>502</v>
      </c>
      <c r="E22" s="12">
        <v>694</v>
      </c>
      <c r="F22" s="12">
        <v>758</v>
      </c>
      <c r="G22" s="15"/>
      <c r="H22" s="15">
        <v>45</v>
      </c>
      <c r="I22" s="12">
        <f t="shared" si="1"/>
        <v>1999</v>
      </c>
      <c r="J22" s="40">
        <f t="shared" si="2"/>
        <v>1506</v>
      </c>
      <c r="K22" s="27"/>
      <c r="L22" s="12">
        <v>40</v>
      </c>
      <c r="M22" s="12">
        <v>40</v>
      </c>
      <c r="N22" s="12">
        <v>0</v>
      </c>
      <c r="O22" s="12">
        <f t="shared" si="3"/>
        <v>80</v>
      </c>
      <c r="P22" s="29">
        <v>720</v>
      </c>
    </row>
    <row r="23" spans="2:16" ht="19.5" customHeight="1">
      <c r="B23" s="28" t="s">
        <v>11</v>
      </c>
      <c r="C23" s="42">
        <v>3</v>
      </c>
      <c r="D23" s="12">
        <v>27240</v>
      </c>
      <c r="E23" s="12">
        <v>8863</v>
      </c>
      <c r="F23" s="12">
        <v>551</v>
      </c>
      <c r="G23" s="15">
        <v>78</v>
      </c>
      <c r="H23" s="15">
        <v>504</v>
      </c>
      <c r="I23" s="12">
        <f t="shared" si="1"/>
        <v>37236</v>
      </c>
      <c r="J23" s="40">
        <f t="shared" si="2"/>
        <v>81720</v>
      </c>
      <c r="K23" s="27"/>
      <c r="L23" s="12">
        <v>393</v>
      </c>
      <c r="M23" s="12">
        <v>394</v>
      </c>
      <c r="N23" s="12">
        <v>0</v>
      </c>
      <c r="O23" s="12">
        <f t="shared" si="3"/>
        <v>787</v>
      </c>
      <c r="P23" s="29">
        <v>7630</v>
      </c>
    </row>
    <row r="24" spans="2:16" ht="19.5" customHeight="1">
      <c r="B24" s="28" t="s">
        <v>23</v>
      </c>
      <c r="C24" s="42">
        <v>5</v>
      </c>
      <c r="D24" s="12">
        <v>6782</v>
      </c>
      <c r="E24" s="12"/>
      <c r="F24" s="12"/>
      <c r="G24" s="15"/>
      <c r="H24" s="15">
        <v>0</v>
      </c>
      <c r="I24" s="12">
        <f t="shared" si="1"/>
        <v>6782</v>
      </c>
      <c r="J24" s="40">
        <f t="shared" si="2"/>
        <v>33910</v>
      </c>
      <c r="K24" s="27"/>
      <c r="L24" s="12">
        <v>0</v>
      </c>
      <c r="M24" s="12">
        <v>0</v>
      </c>
      <c r="N24" s="12">
        <v>0</v>
      </c>
      <c r="O24" s="12">
        <f t="shared" si="3"/>
        <v>0</v>
      </c>
      <c r="P24" s="29">
        <v>0</v>
      </c>
    </row>
    <row r="25" spans="2:16" ht="19.5" customHeight="1">
      <c r="B25" s="28" t="s">
        <v>12</v>
      </c>
      <c r="C25" s="42">
        <v>3</v>
      </c>
      <c r="D25" s="12">
        <v>200</v>
      </c>
      <c r="E25" s="12">
        <v>7</v>
      </c>
      <c r="F25" s="12">
        <v>121</v>
      </c>
      <c r="G25" s="15"/>
      <c r="H25" s="15">
        <v>0</v>
      </c>
      <c r="I25" s="12">
        <f t="shared" si="1"/>
        <v>328</v>
      </c>
      <c r="J25" s="40">
        <f t="shared" si="2"/>
        <v>600</v>
      </c>
      <c r="K25" s="27"/>
      <c r="L25" s="12">
        <v>2</v>
      </c>
      <c r="M25" s="12">
        <v>0</v>
      </c>
      <c r="N25" s="12">
        <v>0</v>
      </c>
      <c r="O25" s="12">
        <f t="shared" si="3"/>
        <v>2</v>
      </c>
      <c r="P25" s="29">
        <v>0</v>
      </c>
    </row>
    <row r="26" spans="2:16" ht="19.5" customHeight="1">
      <c r="B26" s="28" t="s">
        <v>13</v>
      </c>
      <c r="C26" s="42">
        <v>10</v>
      </c>
      <c r="D26" s="12">
        <v>23244</v>
      </c>
      <c r="E26" s="12">
        <v>8001</v>
      </c>
      <c r="F26" s="12">
        <v>1846</v>
      </c>
      <c r="G26" s="15">
        <v>19127</v>
      </c>
      <c r="H26" s="15">
        <v>584</v>
      </c>
      <c r="I26" s="12">
        <f t="shared" si="1"/>
        <v>52802</v>
      </c>
      <c r="J26" s="40">
        <f t="shared" si="2"/>
        <v>232440</v>
      </c>
      <c r="K26" s="27"/>
      <c r="L26" s="12">
        <v>758</v>
      </c>
      <c r="M26" s="12">
        <v>548</v>
      </c>
      <c r="N26" s="12">
        <v>3</v>
      </c>
      <c r="O26" s="12">
        <f t="shared" si="3"/>
        <v>1309</v>
      </c>
      <c r="P26" s="29">
        <v>9195</v>
      </c>
    </row>
    <row r="27" spans="2:16" ht="19.5" customHeight="1">
      <c r="B27" s="28" t="s">
        <v>14</v>
      </c>
      <c r="C27" s="42">
        <v>10</v>
      </c>
      <c r="D27" s="12">
        <v>1012</v>
      </c>
      <c r="E27" s="12">
        <v>693</v>
      </c>
      <c r="F27" s="12">
        <v>210</v>
      </c>
      <c r="G27" s="15"/>
      <c r="H27" s="15">
        <v>0</v>
      </c>
      <c r="I27" s="12">
        <f t="shared" si="1"/>
        <v>1915</v>
      </c>
      <c r="J27" s="40">
        <f t="shared" si="2"/>
        <v>10120</v>
      </c>
      <c r="K27" s="27"/>
      <c r="L27" s="12">
        <v>4</v>
      </c>
      <c r="M27" s="12">
        <v>4</v>
      </c>
      <c r="N27" s="12">
        <v>0</v>
      </c>
      <c r="O27" s="12">
        <f t="shared" si="3"/>
        <v>8</v>
      </c>
      <c r="P27" s="29">
        <v>0</v>
      </c>
    </row>
    <row r="28" spans="2:16" ht="19.5" customHeight="1">
      <c r="B28" s="28" t="s">
        <v>15</v>
      </c>
      <c r="C28" s="42">
        <v>10</v>
      </c>
      <c r="D28" s="12">
        <v>8260</v>
      </c>
      <c r="E28" s="12">
        <v>8169</v>
      </c>
      <c r="F28" s="12">
        <v>3010</v>
      </c>
      <c r="G28" s="15">
        <v>2104</v>
      </c>
      <c r="H28" s="15">
        <v>392</v>
      </c>
      <c r="I28" s="12">
        <f t="shared" si="1"/>
        <v>21935</v>
      </c>
      <c r="J28" s="40">
        <f t="shared" si="2"/>
        <v>82600</v>
      </c>
      <c r="K28" s="27"/>
      <c r="L28" s="12">
        <v>494</v>
      </c>
      <c r="M28" s="12">
        <v>378</v>
      </c>
      <c r="N28" s="12">
        <v>0</v>
      </c>
      <c r="O28" s="12">
        <f t="shared" si="3"/>
        <v>872</v>
      </c>
      <c r="P28" s="29">
        <v>6390</v>
      </c>
    </row>
    <row r="29" spans="2:16" ht="19.5" customHeight="1">
      <c r="B29" s="33" t="s">
        <v>36</v>
      </c>
      <c r="C29" s="43" t="s">
        <v>30</v>
      </c>
      <c r="D29" s="12"/>
      <c r="E29" s="12">
        <v>2785</v>
      </c>
      <c r="F29" s="12"/>
      <c r="G29" s="15"/>
      <c r="H29" s="15">
        <v>0</v>
      </c>
      <c r="I29" s="12">
        <f t="shared" si="1"/>
        <v>2785</v>
      </c>
      <c r="J29" s="40"/>
      <c r="K29" s="27"/>
      <c r="L29" s="48">
        <v>0</v>
      </c>
      <c r="M29" s="48">
        <v>0</v>
      </c>
      <c r="N29" s="48"/>
      <c r="O29" s="12">
        <f t="shared" si="3"/>
        <v>0</v>
      </c>
      <c r="P29" s="19">
        <v>0</v>
      </c>
    </row>
    <row r="30" spans="2:16" ht="19.5" customHeight="1">
      <c r="B30" s="49" t="s">
        <v>43</v>
      </c>
      <c r="C30" s="50"/>
      <c r="D30" s="50"/>
      <c r="E30" s="50"/>
      <c r="F30" s="50"/>
      <c r="G30" s="51"/>
      <c r="H30" s="15">
        <v>0</v>
      </c>
      <c r="I30" s="54"/>
      <c r="J30" s="55"/>
      <c r="K30" s="27"/>
      <c r="L30" s="13">
        <v>0</v>
      </c>
      <c r="M30" s="13">
        <v>0</v>
      </c>
      <c r="N30" s="13"/>
      <c r="O30" s="12">
        <f t="shared" si="3"/>
        <v>0</v>
      </c>
      <c r="P30" s="34">
        <v>0</v>
      </c>
    </row>
    <row r="31" spans="2:16" ht="21.75" customHeight="1">
      <c r="B31" s="78" t="s">
        <v>20</v>
      </c>
      <c r="C31" s="79"/>
      <c r="D31" s="14">
        <f aca="true" t="shared" si="4" ref="D31:I31">SUM(D13:D29)</f>
        <v>135061</v>
      </c>
      <c r="E31" s="14">
        <f t="shared" si="4"/>
        <v>48352</v>
      </c>
      <c r="F31" s="14">
        <f t="shared" si="4"/>
        <v>30321</v>
      </c>
      <c r="G31" s="14">
        <f t="shared" si="4"/>
        <v>160950</v>
      </c>
      <c r="H31" s="14">
        <f>SUM(H13:H30)</f>
        <v>5607</v>
      </c>
      <c r="I31" s="44">
        <f t="shared" si="4"/>
        <v>380291</v>
      </c>
      <c r="J31" s="20">
        <f>SUM(J13:J30)</f>
        <v>1004381</v>
      </c>
      <c r="K31" s="2"/>
      <c r="L31" s="14">
        <f>SUM(L13:L30)</f>
        <v>6771</v>
      </c>
      <c r="M31" s="14">
        <f>SUM(M13:M30)</f>
        <v>3899</v>
      </c>
      <c r="N31" s="14">
        <f>SUM(N13:N30)</f>
        <v>54</v>
      </c>
      <c r="O31" s="14">
        <f>SUM(O13:O30)</f>
        <v>10724</v>
      </c>
      <c r="P31" s="30">
        <f>SUM(P13:P30)</f>
        <v>91625</v>
      </c>
    </row>
    <row r="32" spans="2:16" ht="4.5" customHeight="1">
      <c r="B32" s="35"/>
      <c r="C32" s="11"/>
      <c r="D32" s="16"/>
      <c r="E32" s="16"/>
      <c r="F32" s="16"/>
      <c r="G32" s="16"/>
      <c r="H32" s="16"/>
      <c r="I32" s="45"/>
      <c r="J32" s="21"/>
      <c r="K32" s="2"/>
      <c r="L32" s="18"/>
      <c r="M32" s="16"/>
      <c r="N32" s="16"/>
      <c r="O32" s="16"/>
      <c r="P32" s="36"/>
    </row>
    <row r="33" spans="2:16" ht="24" customHeight="1">
      <c r="B33" s="74" t="s">
        <v>21</v>
      </c>
      <c r="C33" s="75"/>
      <c r="D33" s="23">
        <f aca="true" t="shared" si="5" ref="D33:J33">D31+D9</f>
        <v>141794</v>
      </c>
      <c r="E33" s="23">
        <f t="shared" si="5"/>
        <v>52440</v>
      </c>
      <c r="F33" s="23">
        <f t="shared" si="5"/>
        <v>33390</v>
      </c>
      <c r="G33" s="23">
        <f t="shared" si="5"/>
        <v>163777</v>
      </c>
      <c r="H33" s="23">
        <f t="shared" si="5"/>
        <v>6476</v>
      </c>
      <c r="I33" s="46">
        <f t="shared" si="5"/>
        <v>397877</v>
      </c>
      <c r="J33" s="24">
        <f t="shared" si="5"/>
        <v>1082916</v>
      </c>
      <c r="K33" s="2"/>
      <c r="L33" s="25">
        <f>L31+L9</f>
        <v>7843</v>
      </c>
      <c r="M33" s="25">
        <f>M31+M9</f>
        <v>4625</v>
      </c>
      <c r="N33" s="25">
        <f>N31+N9</f>
        <v>105</v>
      </c>
      <c r="O33" s="25">
        <f>O31+O9</f>
        <v>12573</v>
      </c>
      <c r="P33" s="37">
        <f>P31+P9</f>
        <v>105285</v>
      </c>
    </row>
    <row r="34" spans="2:16" ht="24.75" customHeight="1" thickBot="1">
      <c r="B34" s="72" t="s">
        <v>41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38">
        <f>P33+J33</f>
        <v>1188201</v>
      </c>
    </row>
    <row r="41" ht="15" customHeight="1">
      <c r="C41" s="47"/>
    </row>
  </sheetData>
  <sheetProtection/>
  <mergeCells count="33">
    <mergeCell ref="B34:O34"/>
    <mergeCell ref="B33:C33"/>
    <mergeCell ref="B9:C9"/>
    <mergeCell ref="B31:C31"/>
    <mergeCell ref="B11:B12"/>
    <mergeCell ref="I4:I5"/>
    <mergeCell ref="J4:J5"/>
    <mergeCell ref="E4:E5"/>
    <mergeCell ref="F4:F5"/>
    <mergeCell ref="E11:E12"/>
    <mergeCell ref="B1:P1"/>
    <mergeCell ref="B2:P2"/>
    <mergeCell ref="C11:C12"/>
    <mergeCell ref="L4:N4"/>
    <mergeCell ref="D4:D5"/>
    <mergeCell ref="P4:P5"/>
    <mergeCell ref="L11:N11"/>
    <mergeCell ref="O11:O12"/>
    <mergeCell ref="P11:P12"/>
    <mergeCell ref="N3:P3"/>
    <mergeCell ref="O4:O5"/>
    <mergeCell ref="G4:G5"/>
    <mergeCell ref="G11:G12"/>
    <mergeCell ref="B30:G30"/>
    <mergeCell ref="H4:H5"/>
    <mergeCell ref="H11:H12"/>
    <mergeCell ref="I30:J30"/>
    <mergeCell ref="C4:C5"/>
    <mergeCell ref="B4:B5"/>
    <mergeCell ref="D11:D12"/>
    <mergeCell ref="I11:I12"/>
    <mergeCell ref="J11:J12"/>
    <mergeCell ref="F11:F1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65" r:id="rId1"/>
  <ignoredErrors>
    <ignoredError sqref="I32 I6 I7:I8 I13:I29" formulaRange="1"/>
    <ignoredError sqref="I33 I31" formulaRange="1" unlockedFormula="1"/>
    <ignoredError sqref="H31" formula="1"/>
    <ignoredError sqref="I31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41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5" customHeight="1"/>
  <cols>
    <col min="1" max="1" width="0.875" style="1" customWidth="1"/>
    <col min="2" max="2" width="30.75390625" style="1" customWidth="1"/>
    <col min="3" max="3" width="13.875" style="8" customWidth="1"/>
    <col min="4" max="4" width="13.25390625" style="1" customWidth="1"/>
    <col min="5" max="5" width="13.875" style="1" customWidth="1"/>
    <col min="6" max="6" width="14.625" style="1" customWidth="1"/>
    <col min="7" max="7" width="16.875" style="1" customWidth="1"/>
    <col min="8" max="8" width="14.125" style="1" customWidth="1"/>
    <col min="9" max="10" width="15.75390625" style="1" customWidth="1"/>
    <col min="11" max="11" width="0.875" style="1" customWidth="1"/>
    <col min="12" max="12" width="9.125" style="1" customWidth="1"/>
    <col min="13" max="13" width="12.75390625" style="1" customWidth="1"/>
    <col min="14" max="14" width="13.625" style="1" customWidth="1"/>
    <col min="15" max="15" width="14.25390625" style="1" customWidth="1"/>
    <col min="16" max="16" width="15.375" style="1" customWidth="1"/>
    <col min="17" max="16384" width="9.125" style="1" customWidth="1"/>
  </cols>
  <sheetData>
    <row r="1" spans="2:16" ht="39.75" customHeight="1">
      <c r="B1" s="64" t="s">
        <v>40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2:16" ht="34.5" customHeight="1">
      <c r="B2" s="65" t="s">
        <v>35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2:16" ht="19.5" customHeight="1" thickBot="1">
      <c r="B3" s="5"/>
      <c r="C3" s="5"/>
      <c r="D3" s="5"/>
      <c r="E3" s="5"/>
      <c r="F3" s="5"/>
      <c r="G3" s="5"/>
      <c r="H3" s="5"/>
      <c r="I3" s="5"/>
      <c r="J3" s="6"/>
      <c r="N3" s="63" t="s">
        <v>45</v>
      </c>
      <c r="O3" s="63"/>
      <c r="P3" s="63"/>
    </row>
    <row r="4" spans="2:16" s="10" customFormat="1" ht="28.5" customHeight="1">
      <c r="B4" s="58" t="s">
        <v>18</v>
      </c>
      <c r="C4" s="56" t="s">
        <v>37</v>
      </c>
      <c r="D4" s="52" t="s">
        <v>31</v>
      </c>
      <c r="E4" s="52" t="s">
        <v>32</v>
      </c>
      <c r="F4" s="81" t="s">
        <v>33</v>
      </c>
      <c r="G4" s="52" t="s">
        <v>24</v>
      </c>
      <c r="H4" s="52" t="s">
        <v>42</v>
      </c>
      <c r="I4" s="80" t="s">
        <v>29</v>
      </c>
      <c r="J4" s="80" t="s">
        <v>38</v>
      </c>
      <c r="K4" s="26"/>
      <c r="L4" s="67" t="s">
        <v>25</v>
      </c>
      <c r="M4" s="68"/>
      <c r="N4" s="69"/>
      <c r="O4" s="52" t="s">
        <v>34</v>
      </c>
      <c r="P4" s="70" t="s">
        <v>39</v>
      </c>
    </row>
    <row r="5" spans="2:16" s="10" customFormat="1" ht="28.5" customHeight="1">
      <c r="B5" s="59"/>
      <c r="C5" s="57"/>
      <c r="D5" s="53"/>
      <c r="E5" s="53"/>
      <c r="F5" s="82"/>
      <c r="G5" s="53"/>
      <c r="H5" s="53"/>
      <c r="I5" s="60"/>
      <c r="J5" s="60"/>
      <c r="K5" s="27"/>
      <c r="L5" s="9" t="s">
        <v>26</v>
      </c>
      <c r="M5" s="9" t="s">
        <v>27</v>
      </c>
      <c r="N5" s="9" t="s">
        <v>28</v>
      </c>
      <c r="O5" s="53"/>
      <c r="P5" s="62"/>
    </row>
    <row r="6" spans="2:16" ht="19.5" customHeight="1">
      <c r="B6" s="28" t="s">
        <v>1</v>
      </c>
      <c r="C6" s="42">
        <v>15</v>
      </c>
      <c r="D6" s="12">
        <v>22362</v>
      </c>
      <c r="E6" s="12">
        <v>24903</v>
      </c>
      <c r="F6" s="12">
        <v>8280</v>
      </c>
      <c r="G6" s="12">
        <v>25531</v>
      </c>
      <c r="H6" s="12">
        <v>5490</v>
      </c>
      <c r="I6" s="12">
        <f>SUM(D6:H6)</f>
        <v>86566</v>
      </c>
      <c r="J6" s="19">
        <f>D6*C6</f>
        <v>335430</v>
      </c>
      <c r="K6" s="27"/>
      <c r="L6" s="12">
        <v>3507</v>
      </c>
      <c r="M6" s="12">
        <v>2348</v>
      </c>
      <c r="N6" s="12">
        <v>304</v>
      </c>
      <c r="O6" s="12">
        <f>N6+M6+L6</f>
        <v>6159</v>
      </c>
      <c r="P6" s="29">
        <v>95140</v>
      </c>
    </row>
    <row r="7" spans="2:16" ht="19.5" customHeight="1">
      <c r="B7" s="28" t="s">
        <v>0</v>
      </c>
      <c r="C7" s="42">
        <v>3</v>
      </c>
      <c r="D7" s="12">
        <v>4921</v>
      </c>
      <c r="E7" s="12">
        <v>5553</v>
      </c>
      <c r="F7" s="12">
        <v>1501</v>
      </c>
      <c r="G7" s="12">
        <v>0</v>
      </c>
      <c r="H7" s="12">
        <v>208</v>
      </c>
      <c r="I7" s="12">
        <f>SUM(D7:H7)</f>
        <v>12183</v>
      </c>
      <c r="J7" s="19">
        <f>D7*C7</f>
        <v>14763</v>
      </c>
      <c r="K7" s="27"/>
      <c r="L7" s="12">
        <v>136</v>
      </c>
      <c r="M7" s="12">
        <v>99</v>
      </c>
      <c r="N7" s="12">
        <v>0</v>
      </c>
      <c r="O7" s="12">
        <f>N7+M7+L7</f>
        <v>235</v>
      </c>
      <c r="P7" s="29">
        <v>3710</v>
      </c>
    </row>
    <row r="8" spans="2:16" ht="19.5" customHeight="1">
      <c r="B8" s="28" t="s">
        <v>2</v>
      </c>
      <c r="C8" s="42">
        <v>10</v>
      </c>
      <c r="D8" s="12">
        <v>9496</v>
      </c>
      <c r="E8" s="12">
        <v>13652</v>
      </c>
      <c r="F8" s="12">
        <v>6415</v>
      </c>
      <c r="G8" s="12">
        <v>4787</v>
      </c>
      <c r="H8" s="12">
        <v>1008</v>
      </c>
      <c r="I8" s="12">
        <f>SUM(D8:H8)</f>
        <v>35358</v>
      </c>
      <c r="J8" s="19">
        <f>D8*C8</f>
        <v>94960</v>
      </c>
      <c r="K8" s="27"/>
      <c r="L8" s="12">
        <v>650</v>
      </c>
      <c r="M8" s="12">
        <v>531</v>
      </c>
      <c r="N8" s="12">
        <v>0</v>
      </c>
      <c r="O8" s="12">
        <f>N8+M8+L8</f>
        <v>1181</v>
      </c>
      <c r="P8" s="29">
        <v>18310</v>
      </c>
    </row>
    <row r="9" spans="2:16" ht="21.75" customHeight="1">
      <c r="B9" s="76" t="s">
        <v>17</v>
      </c>
      <c r="C9" s="77"/>
      <c r="D9" s="4">
        <f aca="true" t="shared" si="0" ref="D9:J9">SUM(D6:D8)</f>
        <v>36779</v>
      </c>
      <c r="E9" s="4">
        <f t="shared" si="0"/>
        <v>44108</v>
      </c>
      <c r="F9" s="4">
        <f t="shared" si="0"/>
        <v>16196</v>
      </c>
      <c r="G9" s="4">
        <f t="shared" si="0"/>
        <v>30318</v>
      </c>
      <c r="H9" s="4">
        <f t="shared" si="0"/>
        <v>6706</v>
      </c>
      <c r="I9" s="4">
        <f>SUM(I6:I8)</f>
        <v>134107</v>
      </c>
      <c r="J9" s="22">
        <f t="shared" si="0"/>
        <v>445153</v>
      </c>
      <c r="K9" s="2"/>
      <c r="L9" s="14">
        <f>SUM(L6:L8)</f>
        <v>4293</v>
      </c>
      <c r="M9" s="14">
        <f>SUM(M6:M8)</f>
        <v>2978</v>
      </c>
      <c r="N9" s="14">
        <f>SUM(N6:N8)</f>
        <v>304</v>
      </c>
      <c r="O9" s="14">
        <f>SUM(O6:O8)</f>
        <v>7575</v>
      </c>
      <c r="P9" s="30">
        <f>SUM(P6:P8)</f>
        <v>117160</v>
      </c>
    </row>
    <row r="10" spans="2:16" s="2" customFormat="1" ht="4.5" customHeight="1" thickBot="1">
      <c r="B10" s="31"/>
      <c r="C10" s="7"/>
      <c r="D10" s="3"/>
      <c r="E10" s="3"/>
      <c r="F10" s="3"/>
      <c r="G10" s="3"/>
      <c r="H10" s="3"/>
      <c r="I10" s="3"/>
      <c r="J10" s="17"/>
      <c r="P10" s="32"/>
    </row>
    <row r="11" spans="2:16" s="10" customFormat="1" ht="24.75" customHeight="1">
      <c r="B11" s="59" t="s">
        <v>19</v>
      </c>
      <c r="C11" s="66" t="s">
        <v>37</v>
      </c>
      <c r="D11" s="60" t="s">
        <v>31</v>
      </c>
      <c r="E11" s="60" t="s">
        <v>32</v>
      </c>
      <c r="F11" s="60" t="s">
        <v>33</v>
      </c>
      <c r="G11" s="60" t="s">
        <v>24</v>
      </c>
      <c r="H11" s="52" t="s">
        <v>42</v>
      </c>
      <c r="I11" s="60" t="s">
        <v>29</v>
      </c>
      <c r="J11" s="60" t="s">
        <v>44</v>
      </c>
      <c r="K11" s="27"/>
      <c r="L11" s="71" t="s">
        <v>25</v>
      </c>
      <c r="M11" s="71"/>
      <c r="N11" s="71"/>
      <c r="O11" s="60" t="s">
        <v>34</v>
      </c>
      <c r="P11" s="61" t="s">
        <v>39</v>
      </c>
    </row>
    <row r="12" spans="2:16" s="10" customFormat="1" ht="18.75" customHeight="1">
      <c r="B12" s="59"/>
      <c r="C12" s="66"/>
      <c r="D12" s="60"/>
      <c r="E12" s="60"/>
      <c r="F12" s="60"/>
      <c r="G12" s="60"/>
      <c r="H12" s="53"/>
      <c r="I12" s="60"/>
      <c r="J12" s="60"/>
      <c r="K12" s="27"/>
      <c r="L12" s="9" t="s">
        <v>26</v>
      </c>
      <c r="M12" s="9" t="s">
        <v>27</v>
      </c>
      <c r="N12" s="9" t="s">
        <v>28</v>
      </c>
      <c r="O12" s="60"/>
      <c r="P12" s="62"/>
    </row>
    <row r="13" spans="2:16" ht="19.5" customHeight="1">
      <c r="B13" s="39" t="s">
        <v>3</v>
      </c>
      <c r="C13" s="41">
        <v>15</v>
      </c>
      <c r="D13" s="15">
        <v>42458</v>
      </c>
      <c r="E13" s="15">
        <v>37577</v>
      </c>
      <c r="F13" s="15">
        <v>9274</v>
      </c>
      <c r="G13" s="15">
        <v>130980</v>
      </c>
      <c r="H13" s="15">
        <v>9488</v>
      </c>
      <c r="I13" s="12">
        <f>SUM(D13:H13)</f>
        <v>229777</v>
      </c>
      <c r="J13" s="40">
        <f>D13*C13</f>
        <v>636870</v>
      </c>
      <c r="K13" s="27"/>
      <c r="L13" s="12">
        <v>7564</v>
      </c>
      <c r="M13" s="12">
        <v>3604</v>
      </c>
      <c r="N13" s="12">
        <v>101</v>
      </c>
      <c r="O13" s="12">
        <f>SUM(L13:N13)</f>
        <v>11269</v>
      </c>
      <c r="P13" s="29">
        <v>187825</v>
      </c>
    </row>
    <row r="14" spans="2:16" ht="19.5" customHeight="1">
      <c r="B14" s="28" t="s">
        <v>4</v>
      </c>
      <c r="C14" s="42">
        <v>15</v>
      </c>
      <c r="D14" s="12">
        <v>16587</v>
      </c>
      <c r="E14" s="12">
        <v>13733</v>
      </c>
      <c r="F14" s="12">
        <v>7699</v>
      </c>
      <c r="G14" s="15">
        <v>117496</v>
      </c>
      <c r="H14" s="15">
        <v>1876</v>
      </c>
      <c r="I14" s="12">
        <v>157391</v>
      </c>
      <c r="J14" s="40">
        <f aca="true" t="shared" si="1" ref="J14:J28">D14*C14</f>
        <v>248805</v>
      </c>
      <c r="K14" s="27"/>
      <c r="L14" s="12">
        <v>1365</v>
      </c>
      <c r="M14" s="12">
        <v>712</v>
      </c>
      <c r="N14" s="12">
        <v>59</v>
      </c>
      <c r="O14" s="12">
        <f aca="true" t="shared" si="2" ref="O14:O30">SUM(L14:N14)</f>
        <v>2136</v>
      </c>
      <c r="P14" s="29">
        <v>34715</v>
      </c>
    </row>
    <row r="15" spans="2:16" ht="19.5" customHeight="1">
      <c r="B15" s="28" t="s">
        <v>5</v>
      </c>
      <c r="C15" s="42">
        <v>8</v>
      </c>
      <c r="D15" s="12">
        <v>48250</v>
      </c>
      <c r="E15" s="12">
        <v>7792</v>
      </c>
      <c r="F15" s="12">
        <v>15300</v>
      </c>
      <c r="G15" s="15">
        <v>32722</v>
      </c>
      <c r="H15" s="15">
        <v>2377</v>
      </c>
      <c r="I15" s="12">
        <v>106441</v>
      </c>
      <c r="J15" s="40">
        <f t="shared" si="1"/>
        <v>386000</v>
      </c>
      <c r="K15" s="27"/>
      <c r="L15" s="12">
        <v>2175</v>
      </c>
      <c r="M15" s="12">
        <v>792</v>
      </c>
      <c r="N15" s="12">
        <v>0</v>
      </c>
      <c r="O15" s="12">
        <f t="shared" si="2"/>
        <v>2967</v>
      </c>
      <c r="P15" s="29">
        <v>51420</v>
      </c>
    </row>
    <row r="16" spans="2:16" ht="19.5" customHeight="1">
      <c r="B16" s="28" t="s">
        <v>22</v>
      </c>
      <c r="C16" s="42">
        <v>10</v>
      </c>
      <c r="D16" s="12">
        <v>18693</v>
      </c>
      <c r="E16" s="12">
        <v>15668</v>
      </c>
      <c r="F16" s="12">
        <v>8082</v>
      </c>
      <c r="G16" s="15">
        <v>182238</v>
      </c>
      <c r="H16" s="15">
        <v>1844</v>
      </c>
      <c r="I16" s="12">
        <f aca="true" t="shared" si="3" ref="I16:I29">SUM(D16:H16)</f>
        <v>226525</v>
      </c>
      <c r="J16" s="40">
        <f t="shared" si="1"/>
        <v>186930</v>
      </c>
      <c r="K16" s="27"/>
      <c r="L16" s="12">
        <v>1693</v>
      </c>
      <c r="M16" s="12">
        <v>714</v>
      </c>
      <c r="N16" s="12">
        <v>39</v>
      </c>
      <c r="O16" s="12">
        <f t="shared" si="2"/>
        <v>2446</v>
      </c>
      <c r="P16" s="29">
        <v>41195</v>
      </c>
    </row>
    <row r="17" spans="2:16" ht="19.5" customHeight="1">
      <c r="B17" s="28" t="s">
        <v>9</v>
      </c>
      <c r="C17" s="42">
        <v>10</v>
      </c>
      <c r="D17" s="12">
        <v>20879</v>
      </c>
      <c r="E17" s="12">
        <v>13896</v>
      </c>
      <c r="F17" s="12">
        <v>5735</v>
      </c>
      <c r="G17" s="15">
        <v>182003</v>
      </c>
      <c r="H17" s="15">
        <v>1063</v>
      </c>
      <c r="I17" s="12">
        <f t="shared" si="3"/>
        <v>223576</v>
      </c>
      <c r="J17" s="40">
        <f t="shared" si="1"/>
        <v>208790</v>
      </c>
      <c r="K17" s="27"/>
      <c r="L17" s="12">
        <v>1009</v>
      </c>
      <c r="M17" s="12">
        <v>399</v>
      </c>
      <c r="N17" s="12">
        <v>3</v>
      </c>
      <c r="O17" s="12">
        <f t="shared" si="2"/>
        <v>1411</v>
      </c>
      <c r="P17" s="29">
        <v>24185</v>
      </c>
    </row>
    <row r="18" spans="2:16" ht="19.5" customHeight="1">
      <c r="B18" s="28" t="s">
        <v>7</v>
      </c>
      <c r="C18" s="42">
        <v>3</v>
      </c>
      <c r="D18" s="12">
        <v>11800</v>
      </c>
      <c r="E18" s="12">
        <v>1132</v>
      </c>
      <c r="F18" s="12">
        <v>3325</v>
      </c>
      <c r="G18" s="15">
        <v>1349</v>
      </c>
      <c r="H18" s="15">
        <v>249</v>
      </c>
      <c r="I18" s="12">
        <f t="shared" si="3"/>
        <v>17855</v>
      </c>
      <c r="J18" s="40">
        <f t="shared" si="1"/>
        <v>35400</v>
      </c>
      <c r="K18" s="27"/>
      <c r="L18" s="12">
        <v>187</v>
      </c>
      <c r="M18" s="12">
        <v>159</v>
      </c>
      <c r="N18" s="12">
        <v>0</v>
      </c>
      <c r="O18" s="12">
        <f t="shared" si="2"/>
        <v>346</v>
      </c>
      <c r="P18" s="29">
        <v>5330</v>
      </c>
    </row>
    <row r="19" spans="2:16" ht="19.5" customHeight="1">
      <c r="B19" s="28" t="s">
        <v>8</v>
      </c>
      <c r="C19" s="42">
        <v>8</v>
      </c>
      <c r="D19" s="12">
        <v>10126</v>
      </c>
      <c r="E19" s="12">
        <v>1305</v>
      </c>
      <c r="F19" s="12">
        <v>2206</v>
      </c>
      <c r="G19" s="15">
        <v>2419</v>
      </c>
      <c r="H19" s="15">
        <v>367</v>
      </c>
      <c r="I19" s="12">
        <f t="shared" si="3"/>
        <v>16423</v>
      </c>
      <c r="J19" s="40">
        <f t="shared" si="1"/>
        <v>81008</v>
      </c>
      <c r="K19" s="27"/>
      <c r="L19" s="12">
        <v>323</v>
      </c>
      <c r="M19" s="12">
        <v>165</v>
      </c>
      <c r="N19" s="12">
        <v>0</v>
      </c>
      <c r="O19" s="12">
        <f t="shared" si="2"/>
        <v>488</v>
      </c>
      <c r="P19" s="29">
        <v>8110</v>
      </c>
    </row>
    <row r="20" spans="2:16" ht="19.5" customHeight="1">
      <c r="B20" s="28" t="s">
        <v>6</v>
      </c>
      <c r="C20" s="42">
        <v>5</v>
      </c>
      <c r="D20" s="12">
        <v>42015</v>
      </c>
      <c r="E20" s="12">
        <v>8080</v>
      </c>
      <c r="F20" s="12">
        <v>17521</v>
      </c>
      <c r="G20" s="15">
        <v>704</v>
      </c>
      <c r="H20" s="15">
        <v>781</v>
      </c>
      <c r="I20" s="12">
        <f t="shared" si="3"/>
        <v>69101</v>
      </c>
      <c r="J20" s="40">
        <f t="shared" si="1"/>
        <v>210075</v>
      </c>
      <c r="K20" s="27"/>
      <c r="L20" s="12">
        <v>722</v>
      </c>
      <c r="M20" s="12">
        <v>342</v>
      </c>
      <c r="N20" s="12">
        <v>0</v>
      </c>
      <c r="O20" s="12">
        <f t="shared" si="2"/>
        <v>1064</v>
      </c>
      <c r="P20" s="29">
        <v>17860</v>
      </c>
    </row>
    <row r="21" spans="2:16" ht="19.5" customHeight="1">
      <c r="B21" s="28" t="s">
        <v>16</v>
      </c>
      <c r="C21" s="42">
        <v>5</v>
      </c>
      <c r="D21" s="12">
        <v>11600</v>
      </c>
      <c r="E21" s="12">
        <v>2512</v>
      </c>
      <c r="F21" s="12">
        <v>1067</v>
      </c>
      <c r="G21" s="15">
        <v>355</v>
      </c>
      <c r="H21" s="15">
        <v>63</v>
      </c>
      <c r="I21" s="12">
        <f t="shared" si="3"/>
        <v>15597</v>
      </c>
      <c r="J21" s="40">
        <f t="shared" si="1"/>
        <v>58000</v>
      </c>
      <c r="K21" s="27"/>
      <c r="L21" s="12">
        <v>49</v>
      </c>
      <c r="M21" s="12">
        <v>14</v>
      </c>
      <c r="N21" s="12">
        <v>0</v>
      </c>
      <c r="O21" s="12">
        <f t="shared" si="2"/>
        <v>63</v>
      </c>
      <c r="P21" s="29">
        <v>1120</v>
      </c>
    </row>
    <row r="22" spans="2:16" ht="19.5" customHeight="1">
      <c r="B22" s="28" t="s">
        <v>10</v>
      </c>
      <c r="C22" s="42">
        <v>3</v>
      </c>
      <c r="D22" s="12">
        <v>5135</v>
      </c>
      <c r="E22" s="12">
        <v>5748</v>
      </c>
      <c r="F22" s="12">
        <v>2234</v>
      </c>
      <c r="G22" s="15">
        <v>0</v>
      </c>
      <c r="H22" s="15">
        <v>147</v>
      </c>
      <c r="I22" s="12">
        <f t="shared" si="3"/>
        <v>13264</v>
      </c>
      <c r="J22" s="40">
        <f t="shared" si="1"/>
        <v>15405</v>
      </c>
      <c r="K22" s="27"/>
      <c r="L22" s="12">
        <v>95</v>
      </c>
      <c r="M22" s="12">
        <v>97</v>
      </c>
      <c r="N22" s="12">
        <v>0</v>
      </c>
      <c r="O22" s="12">
        <f t="shared" si="2"/>
        <v>192</v>
      </c>
      <c r="P22" s="29">
        <v>2870</v>
      </c>
    </row>
    <row r="23" spans="2:16" ht="19.5" customHeight="1">
      <c r="B23" s="28" t="s">
        <v>11</v>
      </c>
      <c r="C23" s="42">
        <v>3</v>
      </c>
      <c r="D23" s="12">
        <v>72461</v>
      </c>
      <c r="E23" s="12">
        <v>18441</v>
      </c>
      <c r="F23" s="12">
        <v>5563</v>
      </c>
      <c r="G23" s="15">
        <v>312</v>
      </c>
      <c r="H23" s="15">
        <v>1642</v>
      </c>
      <c r="I23" s="12">
        <f t="shared" si="3"/>
        <v>98419</v>
      </c>
      <c r="J23" s="40">
        <f t="shared" si="1"/>
        <v>217383</v>
      </c>
      <c r="K23" s="27"/>
      <c r="L23" s="12">
        <v>1066</v>
      </c>
      <c r="M23" s="12">
        <v>1080</v>
      </c>
      <c r="N23" s="12">
        <v>0</v>
      </c>
      <c r="O23" s="12">
        <f t="shared" si="2"/>
        <v>2146</v>
      </c>
      <c r="P23" s="29">
        <v>32120</v>
      </c>
    </row>
    <row r="24" spans="2:16" ht="19.5" customHeight="1">
      <c r="B24" s="28" t="s">
        <v>23</v>
      </c>
      <c r="C24" s="42">
        <v>5</v>
      </c>
      <c r="D24" s="12">
        <v>16269</v>
      </c>
      <c r="E24" s="12">
        <v>0</v>
      </c>
      <c r="F24" s="12">
        <v>0</v>
      </c>
      <c r="G24" s="15">
        <v>0</v>
      </c>
      <c r="H24" s="15">
        <v>0</v>
      </c>
      <c r="I24" s="12">
        <f t="shared" si="3"/>
        <v>16269</v>
      </c>
      <c r="J24" s="40">
        <f t="shared" si="1"/>
        <v>81345</v>
      </c>
      <c r="K24" s="27"/>
      <c r="L24" s="12">
        <v>0</v>
      </c>
      <c r="M24" s="12">
        <v>0</v>
      </c>
      <c r="N24" s="12">
        <v>0</v>
      </c>
      <c r="O24" s="12">
        <f t="shared" si="2"/>
        <v>0</v>
      </c>
      <c r="P24" s="29">
        <v>0</v>
      </c>
    </row>
    <row r="25" spans="2:16" ht="19.5" customHeight="1">
      <c r="B25" s="28" t="s">
        <v>12</v>
      </c>
      <c r="C25" s="42">
        <v>3</v>
      </c>
      <c r="D25" s="12">
        <v>830</v>
      </c>
      <c r="E25" s="12">
        <v>80</v>
      </c>
      <c r="F25" s="12">
        <v>348</v>
      </c>
      <c r="G25" s="15">
        <v>30</v>
      </c>
      <c r="H25" s="15">
        <v>2</v>
      </c>
      <c r="I25" s="12">
        <f t="shared" si="3"/>
        <v>1290</v>
      </c>
      <c r="J25" s="40">
        <f t="shared" si="1"/>
        <v>2490</v>
      </c>
      <c r="K25" s="27"/>
      <c r="L25" s="12">
        <v>2</v>
      </c>
      <c r="M25" s="12">
        <v>0</v>
      </c>
      <c r="N25" s="12">
        <v>0</v>
      </c>
      <c r="O25" s="12">
        <f t="shared" si="2"/>
        <v>2</v>
      </c>
      <c r="P25" s="29">
        <v>40</v>
      </c>
    </row>
    <row r="26" spans="2:16" ht="19.5" customHeight="1">
      <c r="B26" s="28" t="s">
        <v>13</v>
      </c>
      <c r="C26" s="42">
        <v>10</v>
      </c>
      <c r="D26" s="12">
        <v>89402</v>
      </c>
      <c r="E26" s="12">
        <v>22263</v>
      </c>
      <c r="F26" s="12">
        <v>9611</v>
      </c>
      <c r="G26" s="15">
        <v>49351</v>
      </c>
      <c r="H26" s="15">
        <v>3249</v>
      </c>
      <c r="I26" s="12">
        <f t="shared" si="3"/>
        <v>173876</v>
      </c>
      <c r="J26" s="40">
        <f t="shared" si="1"/>
        <v>894020</v>
      </c>
      <c r="K26" s="27"/>
      <c r="L26" s="12">
        <v>2346</v>
      </c>
      <c r="M26" s="12">
        <v>1475</v>
      </c>
      <c r="N26" s="12">
        <v>12</v>
      </c>
      <c r="O26" s="12">
        <f t="shared" si="2"/>
        <v>3833</v>
      </c>
      <c r="P26" s="34">
        <v>61730</v>
      </c>
    </row>
    <row r="27" spans="2:16" ht="19.5" customHeight="1">
      <c r="B27" s="28" t="s">
        <v>14</v>
      </c>
      <c r="C27" s="42">
        <v>10</v>
      </c>
      <c r="D27" s="12">
        <v>4264</v>
      </c>
      <c r="E27" s="12">
        <v>3317</v>
      </c>
      <c r="F27" s="12">
        <v>795</v>
      </c>
      <c r="G27" s="15">
        <v>137</v>
      </c>
      <c r="H27" s="15">
        <v>35</v>
      </c>
      <c r="I27" s="12">
        <f t="shared" si="3"/>
        <v>8548</v>
      </c>
      <c r="J27" s="40">
        <f t="shared" si="1"/>
        <v>42640</v>
      </c>
      <c r="K27" s="27"/>
      <c r="L27" s="12">
        <v>13</v>
      </c>
      <c r="M27" s="12">
        <v>22</v>
      </c>
      <c r="N27" s="12">
        <v>0</v>
      </c>
      <c r="O27" s="12">
        <f t="shared" si="2"/>
        <v>35</v>
      </c>
      <c r="P27" s="34">
        <v>480</v>
      </c>
    </row>
    <row r="28" spans="2:16" ht="19.5" customHeight="1">
      <c r="B28" s="28" t="s">
        <v>15</v>
      </c>
      <c r="C28" s="42">
        <v>10</v>
      </c>
      <c r="D28" s="12">
        <v>27422</v>
      </c>
      <c r="E28" s="12">
        <v>33435</v>
      </c>
      <c r="F28" s="12">
        <v>13575</v>
      </c>
      <c r="G28" s="15">
        <v>4331</v>
      </c>
      <c r="H28" s="15">
        <v>1987</v>
      </c>
      <c r="I28" s="12">
        <f t="shared" si="3"/>
        <v>80750</v>
      </c>
      <c r="J28" s="40">
        <f t="shared" si="1"/>
        <v>274220</v>
      </c>
      <c r="K28" s="27"/>
      <c r="L28" s="12">
        <v>1456</v>
      </c>
      <c r="M28" s="12">
        <v>923</v>
      </c>
      <c r="N28" s="12">
        <v>0</v>
      </c>
      <c r="O28" s="12">
        <f t="shared" si="2"/>
        <v>2379</v>
      </c>
      <c r="P28" s="29">
        <v>38350</v>
      </c>
    </row>
    <row r="29" spans="2:16" ht="19.5" customHeight="1">
      <c r="B29" s="33" t="s">
        <v>36</v>
      </c>
      <c r="C29" s="43" t="s">
        <v>30</v>
      </c>
      <c r="D29" s="12">
        <v>0</v>
      </c>
      <c r="E29" s="12">
        <v>44453</v>
      </c>
      <c r="F29" s="12">
        <v>4</v>
      </c>
      <c r="G29" s="15">
        <v>0</v>
      </c>
      <c r="H29" s="15">
        <v>4</v>
      </c>
      <c r="I29" s="12">
        <f t="shared" si="3"/>
        <v>44461</v>
      </c>
      <c r="J29" s="40"/>
      <c r="K29" s="27"/>
      <c r="L29" s="13">
        <v>4</v>
      </c>
      <c r="M29" s="13">
        <v>0</v>
      </c>
      <c r="N29" s="13">
        <v>0</v>
      </c>
      <c r="O29" s="12">
        <f t="shared" si="2"/>
        <v>4</v>
      </c>
      <c r="P29" s="34">
        <v>80</v>
      </c>
    </row>
    <row r="30" spans="2:16" ht="19.5" customHeight="1">
      <c r="B30" s="49" t="s">
        <v>43</v>
      </c>
      <c r="C30" s="50"/>
      <c r="D30" s="50"/>
      <c r="E30" s="50"/>
      <c r="F30" s="50"/>
      <c r="G30" s="51"/>
      <c r="H30" s="15">
        <v>418</v>
      </c>
      <c r="I30" s="54"/>
      <c r="J30" s="55"/>
      <c r="K30" s="27"/>
      <c r="L30" s="13">
        <v>245</v>
      </c>
      <c r="M30" s="13">
        <v>173</v>
      </c>
      <c r="N30" s="13">
        <v>0</v>
      </c>
      <c r="O30" s="12">
        <f t="shared" si="2"/>
        <v>418</v>
      </c>
      <c r="P30" s="34">
        <v>6630</v>
      </c>
    </row>
    <row r="31" spans="2:16" ht="21.75" customHeight="1">
      <c r="B31" s="78" t="s">
        <v>20</v>
      </c>
      <c r="C31" s="79"/>
      <c r="D31" s="14">
        <f aca="true" t="shared" si="4" ref="D31:I31">SUM(D13:D29)</f>
        <v>438191</v>
      </c>
      <c r="E31" s="14">
        <f t="shared" si="4"/>
        <v>229432</v>
      </c>
      <c r="F31" s="14">
        <f t="shared" si="4"/>
        <v>102339</v>
      </c>
      <c r="G31" s="14">
        <f t="shared" si="4"/>
        <v>704427</v>
      </c>
      <c r="H31" s="14">
        <f>SUM(H13:H30)</f>
        <v>25592</v>
      </c>
      <c r="I31" s="44">
        <f t="shared" si="4"/>
        <v>1499563</v>
      </c>
      <c r="J31" s="20">
        <f>SUM(J13:J30)</f>
        <v>3579381</v>
      </c>
      <c r="K31" s="2"/>
      <c r="L31" s="14">
        <f>SUM(L13:L30)</f>
        <v>20314</v>
      </c>
      <c r="M31" s="14">
        <f>SUM(M13:M30)</f>
        <v>10671</v>
      </c>
      <c r="N31" s="14">
        <v>14</v>
      </c>
      <c r="O31" s="14">
        <f>SUM(O13:O30)</f>
        <v>31199</v>
      </c>
      <c r="P31" s="30">
        <f>SUM(P13:P30)</f>
        <v>514060</v>
      </c>
    </row>
    <row r="32" spans="2:16" ht="4.5" customHeight="1">
      <c r="B32" s="35"/>
      <c r="C32" s="11"/>
      <c r="D32" s="16"/>
      <c r="E32" s="16"/>
      <c r="F32" s="16"/>
      <c r="G32" s="16"/>
      <c r="H32" s="16"/>
      <c r="I32" s="45"/>
      <c r="J32" s="21"/>
      <c r="K32" s="2"/>
      <c r="L32" s="18"/>
      <c r="M32" s="16"/>
      <c r="N32" s="16"/>
      <c r="O32" s="16"/>
      <c r="P32" s="36"/>
    </row>
    <row r="33" spans="2:16" ht="24" customHeight="1">
      <c r="B33" s="74" t="s">
        <v>21</v>
      </c>
      <c r="C33" s="75"/>
      <c r="D33" s="23">
        <f aca="true" t="shared" si="5" ref="D33:J33">D31+D9</f>
        <v>474970</v>
      </c>
      <c r="E33" s="23">
        <f t="shared" si="5"/>
        <v>273540</v>
      </c>
      <c r="F33" s="23">
        <f t="shared" si="5"/>
        <v>118535</v>
      </c>
      <c r="G33" s="23">
        <f t="shared" si="5"/>
        <v>734745</v>
      </c>
      <c r="H33" s="23">
        <f t="shared" si="5"/>
        <v>32298</v>
      </c>
      <c r="I33" s="46">
        <f t="shared" si="5"/>
        <v>1633670</v>
      </c>
      <c r="J33" s="24">
        <f t="shared" si="5"/>
        <v>4024534</v>
      </c>
      <c r="K33" s="2"/>
      <c r="L33" s="25">
        <f>L31+L9</f>
        <v>24607</v>
      </c>
      <c r="M33" s="25">
        <f>M31+M9</f>
        <v>13649</v>
      </c>
      <c r="N33" s="25">
        <v>518</v>
      </c>
      <c r="O33" s="25">
        <f>O31+O9</f>
        <v>38774</v>
      </c>
      <c r="P33" s="37">
        <f>P31+P9</f>
        <v>631220</v>
      </c>
    </row>
    <row r="34" spans="2:16" ht="24.75" customHeight="1" thickBot="1">
      <c r="B34" s="72" t="s">
        <v>41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38">
        <f>P33+J33</f>
        <v>4655754</v>
      </c>
    </row>
    <row r="41" ht="15" customHeight="1">
      <c r="C41" s="47"/>
    </row>
  </sheetData>
  <sheetProtection/>
  <mergeCells count="33">
    <mergeCell ref="B1:P1"/>
    <mergeCell ref="B2:P2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L4:N4"/>
    <mergeCell ref="O4:O5"/>
    <mergeCell ref="P4:P5"/>
    <mergeCell ref="B9:C9"/>
    <mergeCell ref="P11:P12"/>
    <mergeCell ref="B11:B12"/>
    <mergeCell ref="C11:C12"/>
    <mergeCell ref="D11:D12"/>
    <mergeCell ref="E11:E12"/>
    <mergeCell ref="F11:F12"/>
    <mergeCell ref="G11:G12"/>
    <mergeCell ref="B30:G30"/>
    <mergeCell ref="I30:J30"/>
    <mergeCell ref="B31:C31"/>
    <mergeCell ref="B33:C33"/>
    <mergeCell ref="B34:O34"/>
    <mergeCell ref="H11:H12"/>
    <mergeCell ref="I11:I12"/>
    <mergeCell ref="J11:J12"/>
    <mergeCell ref="L11:N11"/>
    <mergeCell ref="O11:O1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65" r:id="rId1"/>
  <ignoredErrors>
    <ignoredError sqref="I30:J30 I6:I8 I13 I16:I29" formulaRange="1"/>
    <ignoredError sqref="I33" unlockedFormula="1"/>
    <ignoredError sqref="H31" formula="1"/>
    <ignoredError sqref="I3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mesut ozen</cp:lastModifiedBy>
  <cp:lastPrinted>2010-02-04T09:09:42Z</cp:lastPrinted>
  <dcterms:created xsi:type="dcterms:W3CDTF">2004-06-08T16:25:04Z</dcterms:created>
  <dcterms:modified xsi:type="dcterms:W3CDTF">2010-09-06T09:25:55Z</dcterms:modified>
  <cp:category/>
  <cp:version/>
  <cp:contentType/>
  <cp:contentStatus/>
</cp:coreProperties>
</file>