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Temmuz - 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<sst xmlns="http://schemas.openxmlformats.org/spreadsheetml/2006/main" count="38" uniqueCount="19">
  <si>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</si>
  <si>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</si>
  <si>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</si>
  <si>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</si>
  <si>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</si>
  <si>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2007 YILI 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</si>
  <si>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</si>
  <si>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</si>
  <si>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</si>
  <si>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</si>
  <si>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</si>
  <si>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</si>
  <si>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</si>
  <si>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2010 / 2009 YILI KARŞILAŞTIRMASI</t>
  </si>
  <si>
    <t>TOPLAM</t>
  </si>
  <si>
    <t>2007 YILI TEMMUZ</t>
  </si>
  <si>
    <t>2008 YILI TEMMUZ</t>
  </si>
  <si>
    <t>2009 YILI TEMMUZ</t>
  </si>
  <si>
    <t>2010 YILI TEMMUZ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</si>
</sst>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19" xfId="0" applyNumberFormat="1" applyFont="1" applyBorder="1" applyAlignment="1">
      <alignment horizontal="center" vertical="center"/>
    </xf>
    <xf numFmtId="185" fontId="3" fillId="0" borderId="20" xfId="0" applyNumberFormat="1" applyFont="1" applyBorder="1" applyAlignment="1">
      <alignment horizontal="center" vertical="center"/>
    </xf>
    <xf numFmtId="185" fontId="3" fillId="0" borderId="21" xfId="0" applyNumberFormat="1" applyFont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23" xfId="0" applyNumberFormat="1" applyFont="1" applyBorder="1" applyAlignment="1">
      <alignment horizontal="center" vertical="center"/>
    </xf>
    <xf numFmtId="185" fontId="10" fillId="0" borderId="24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5" fontId="12" fillId="0" borderId="21" xfId="0" applyNumberFormat="1" applyFont="1" applyBorder="1" applyAlignment="1" quotePrefix="1">
      <alignment horizontal="center" vertical="center"/>
    </xf>
    <xf numFmtId="185" fontId="12" fillId="0" borderId="22" xfId="0" applyNumberFormat="1" applyFont="1" applyBorder="1" applyAlignment="1">
      <alignment horizontal="center" vertical="center"/>
    </xf>
    <xf numFmtId="185" fontId="12" fillId="0" borderId="26" xfId="0" applyNumberFormat="1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5" fontId="6" fillId="0" borderId="32" xfId="0" applyNumberFormat="1" applyFont="1" applyBorder="1" applyAlignment="1">
      <alignment horizontal="center" vertical="center" wrapText="1"/>
    </xf>
    <xf numFmtId="185" fontId="6" fillId="0" borderId="33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185" fontId="6" fillId="0" borderId="34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E19">
      <selection activeCell="W43" sqref="W43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5" width="10.75390625" style="3" customWidth="1"/>
    <col min="6" max="6" width="11.75390625" style="3" customWidth="1"/>
    <col min="7" max="7" width="0.875" style="3" customWidth="1"/>
    <col min="8" max="9" width="10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0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0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5" ht="36" customHeight="1"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ht="4.5" customHeight="1"/>
    <row r="5" spans="4:25" ht="24.75" customHeight="1">
      <c r="D5" s="37" t="s">
        <v>5</v>
      </c>
      <c r="E5" s="38"/>
      <c r="F5" s="39"/>
      <c r="G5" s="21"/>
      <c r="H5" s="37" t="s">
        <v>6</v>
      </c>
      <c r="I5" s="38"/>
      <c r="J5" s="39"/>
      <c r="K5" s="21"/>
      <c r="L5" s="37" t="s">
        <v>7</v>
      </c>
      <c r="M5" s="38"/>
      <c r="N5" s="39"/>
      <c r="O5" s="21"/>
      <c r="P5" s="37" t="s">
        <v>8</v>
      </c>
      <c r="Q5" s="38"/>
      <c r="R5" s="39"/>
      <c r="T5" s="54" t="s">
        <v>13</v>
      </c>
      <c r="U5" s="55"/>
      <c r="V5" s="55"/>
      <c r="W5" s="55"/>
      <c r="X5" s="55"/>
      <c r="Y5" s="56"/>
    </row>
    <row r="6" spans="4:25" ht="21.75" customHeight="1">
      <c r="D6" s="31" t="s">
        <v>3</v>
      </c>
      <c r="E6" s="32"/>
      <c r="F6" s="33"/>
      <c r="G6" s="1"/>
      <c r="H6" s="31" t="s">
        <v>3</v>
      </c>
      <c r="I6" s="32"/>
      <c r="J6" s="33"/>
      <c r="K6" s="1"/>
      <c r="L6" s="31" t="s">
        <v>3</v>
      </c>
      <c r="M6" s="32"/>
      <c r="N6" s="33"/>
      <c r="O6" s="1"/>
      <c r="P6" s="31" t="s">
        <v>3</v>
      </c>
      <c r="Q6" s="32"/>
      <c r="R6" s="33"/>
      <c r="T6" s="57"/>
      <c r="U6" s="58"/>
      <c r="V6" s="58"/>
      <c r="W6" s="58"/>
      <c r="X6" s="58"/>
      <c r="Y6" s="59"/>
    </row>
    <row r="7" spans="4:25" ht="21.75" customHeight="1">
      <c r="D7" s="34">
        <v>2891415</v>
      </c>
      <c r="E7" s="35"/>
      <c r="F7" s="36"/>
      <c r="G7" s="19"/>
      <c r="H7" s="34">
        <v>3531759</v>
      </c>
      <c r="I7" s="35"/>
      <c r="J7" s="36"/>
      <c r="K7" s="19"/>
      <c r="L7" s="34">
        <v>3229634</v>
      </c>
      <c r="M7" s="35"/>
      <c r="N7" s="36"/>
      <c r="O7" s="19"/>
      <c r="P7" s="34">
        <v>3764574</v>
      </c>
      <c r="Q7" s="35"/>
      <c r="R7" s="36"/>
      <c r="S7" s="8"/>
      <c r="T7" s="60"/>
      <c r="U7" s="61"/>
      <c r="V7" s="61"/>
      <c r="W7" s="61"/>
      <c r="X7" s="61"/>
      <c r="Y7" s="62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63" t="s">
        <v>0</v>
      </c>
      <c r="C9" s="6"/>
      <c r="D9" s="46" t="s">
        <v>4</v>
      </c>
      <c r="E9" s="48" t="s">
        <v>1</v>
      </c>
      <c r="F9" s="50" t="s">
        <v>2</v>
      </c>
      <c r="G9" s="5"/>
      <c r="H9" s="46" t="s">
        <v>4</v>
      </c>
      <c r="I9" s="48" t="s">
        <v>1</v>
      </c>
      <c r="J9" s="50" t="s">
        <v>2</v>
      </c>
      <c r="K9" s="5"/>
      <c r="L9" s="46" t="s">
        <v>4</v>
      </c>
      <c r="M9" s="48" t="s">
        <v>1</v>
      </c>
      <c r="N9" s="50" t="s">
        <v>2</v>
      </c>
      <c r="O9" s="5"/>
      <c r="P9" s="46" t="s">
        <v>4</v>
      </c>
      <c r="Q9" s="48" t="s">
        <v>1</v>
      </c>
      <c r="R9" s="50" t="s">
        <v>2</v>
      </c>
      <c r="S9" s="5"/>
      <c r="T9" s="42" t="s">
        <v>4</v>
      </c>
      <c r="U9" s="43"/>
      <c r="V9" s="44" t="s">
        <v>1</v>
      </c>
      <c r="W9" s="45"/>
      <c r="X9" s="44" t="s">
        <v>2</v>
      </c>
      <c r="Y9" s="45"/>
      <c r="Z9" s="5"/>
      <c r="AA9" s="5"/>
      <c r="AB9" s="5"/>
    </row>
    <row r="10" spans="2:28" s="4" customFormat="1" ht="21" customHeight="1">
      <c r="B10" s="64"/>
      <c r="C10" s="6"/>
      <c r="D10" s="47"/>
      <c r="E10" s="49"/>
      <c r="F10" s="51"/>
      <c r="G10" s="5"/>
      <c r="H10" s="47"/>
      <c r="I10" s="49"/>
      <c r="J10" s="51"/>
      <c r="K10" s="5"/>
      <c r="L10" s="47"/>
      <c r="M10" s="49"/>
      <c r="N10" s="51"/>
      <c r="O10" s="5"/>
      <c r="P10" s="47"/>
      <c r="Q10" s="49"/>
      <c r="R10" s="51"/>
      <c r="S10" s="5"/>
      <c r="T10" s="16" t="s">
        <v>9</v>
      </c>
      <c r="U10" s="17" t="s">
        <v>10</v>
      </c>
      <c r="V10" s="16" t="s">
        <v>9</v>
      </c>
      <c r="W10" s="17" t="s">
        <v>10</v>
      </c>
      <c r="X10" s="16" t="s">
        <v>9</v>
      </c>
      <c r="Y10" s="17" t="s">
        <v>10</v>
      </c>
      <c r="Z10" s="5"/>
      <c r="AA10" s="5"/>
      <c r="AB10" s="5"/>
    </row>
    <row r="11" spans="1:25" ht="19.5" customHeight="1">
      <c r="A11" s="2">
        <v>16</v>
      </c>
      <c r="B11" s="12">
        <v>40360</v>
      </c>
      <c r="C11" s="7"/>
      <c r="D11" s="13">
        <v>49477</v>
      </c>
      <c r="E11" s="10">
        <f>D11</f>
        <v>49477</v>
      </c>
      <c r="F11" s="14">
        <f>E11+D7</f>
        <v>2940892</v>
      </c>
      <c r="G11" s="11"/>
      <c r="H11" s="13">
        <v>49429</v>
      </c>
      <c r="I11" s="10">
        <f>H11</f>
        <v>49429</v>
      </c>
      <c r="J11" s="14">
        <f>I11+H7</f>
        <v>3581188</v>
      </c>
      <c r="K11" s="11"/>
      <c r="L11" s="13">
        <v>48341</v>
      </c>
      <c r="M11" s="10">
        <f>L11</f>
        <v>48341</v>
      </c>
      <c r="N11" s="14">
        <f>M11+L7</f>
        <v>3277975</v>
      </c>
      <c r="O11" s="11"/>
      <c r="P11" s="13">
        <v>42286</v>
      </c>
      <c r="Q11" s="10">
        <f>P11</f>
        <v>42286</v>
      </c>
      <c r="R11" s="14">
        <f>Q11+P7</f>
        <v>3806860</v>
      </c>
      <c r="S11" s="1"/>
      <c r="T11" s="15">
        <f>IF(P11="","",P11-L11)</f>
        <v>-6055</v>
      </c>
      <c r="U11" s="18">
        <f>IF(P11="","",((T11/L11)*100))</f>
        <v>-12.525599387683334</v>
      </c>
      <c r="V11" s="15">
        <f>IF(P11&lt;1,"",Q11-M11)</f>
        <v>-6055</v>
      </c>
      <c r="W11" s="18">
        <f>IF(P11="","",((V11/M11)*100))</f>
        <v>-12.525599387683334</v>
      </c>
      <c r="X11" s="15">
        <f>IF(P11&lt;1,"",R11-N11)</f>
        <v>528885</v>
      </c>
      <c r="Y11" s="18">
        <f>IF(P11="","",((X11/N11)*100))</f>
        <v>16.134503771383248</v>
      </c>
    </row>
    <row r="12" spans="2:25" ht="19.5" customHeight="1">
      <c r="B12" s="12">
        <v>40361</v>
      </c>
      <c r="C12" s="7"/>
      <c r="D12" s="13">
        <v>29566</v>
      </c>
      <c r="E12" s="10">
        <f>E11+D12</f>
        <v>79043</v>
      </c>
      <c r="F12" s="14">
        <f>F11+D12</f>
        <v>2970458</v>
      </c>
      <c r="G12" s="11"/>
      <c r="H12" s="13">
        <v>50037</v>
      </c>
      <c r="I12" s="10">
        <f>I11+H12</f>
        <v>99466</v>
      </c>
      <c r="J12" s="14">
        <f>J11+H12</f>
        <v>3631225</v>
      </c>
      <c r="K12" s="11"/>
      <c r="L12" s="13">
        <v>37882</v>
      </c>
      <c r="M12" s="10">
        <f>M11+L12</f>
        <v>86223</v>
      </c>
      <c r="N12" s="14">
        <f>N11+L12</f>
        <v>3315857</v>
      </c>
      <c r="O12" s="11"/>
      <c r="P12" s="13">
        <v>53546</v>
      </c>
      <c r="Q12" s="10">
        <f>IF(P12="","",(Q11+P12))</f>
        <v>95832</v>
      </c>
      <c r="R12" s="14">
        <f>IF(P12="","",(R11+P12))</f>
        <v>3860406</v>
      </c>
      <c r="S12" s="1"/>
      <c r="T12" s="15">
        <f aca="true" t="shared" si="0" ref="T12:T41">IF(P12="","",P12-L12)</f>
        <v>15664</v>
      </c>
      <c r="U12" s="18">
        <f aca="true" t="shared" si="1" ref="U12:U41">IF(P12="","",((T12/L12)*100))</f>
        <v>41.34945356633757</v>
      </c>
      <c r="V12" s="15">
        <f>IF(P12="","",Q12-M12)</f>
        <v>9609</v>
      </c>
      <c r="W12" s="18">
        <f aca="true" t="shared" si="2" ref="W12:W41">IF(P12="","",((V12/M12)*100))</f>
        <v>11.144358233881912</v>
      </c>
      <c r="X12" s="15">
        <f>IF(P12="","",R12-N12)</f>
        <v>544549</v>
      </c>
      <c r="Y12" s="18">
        <f aca="true" t="shared" si="3" ref="Y12:Y41">IF(P12="","",((X12/N12)*100))</f>
        <v>16.42257190222618</v>
      </c>
    </row>
    <row r="13" spans="2:25" ht="19.5" customHeight="1">
      <c r="B13" s="12">
        <v>40362</v>
      </c>
      <c r="C13" s="7"/>
      <c r="D13" s="13">
        <v>39647</v>
      </c>
      <c r="E13" s="10">
        <f aca="true" t="shared" si="4" ref="E13:E41">E12+D13</f>
        <v>118690</v>
      </c>
      <c r="F13" s="14">
        <f aca="true" t="shared" si="5" ref="F13:F41">F12+D13</f>
        <v>3010105</v>
      </c>
      <c r="G13" s="11"/>
      <c r="H13" s="13">
        <v>40821</v>
      </c>
      <c r="I13" s="10">
        <f aca="true" t="shared" si="6" ref="I13:I41">I12+H13</f>
        <v>140287</v>
      </c>
      <c r="J13" s="14">
        <f aca="true" t="shared" si="7" ref="J13:J41">J12+H13</f>
        <v>3672046</v>
      </c>
      <c r="K13" s="11"/>
      <c r="L13" s="13">
        <v>48410</v>
      </c>
      <c r="M13" s="10">
        <f aca="true" t="shared" si="8" ref="M13:M41">M12+L13</f>
        <v>134633</v>
      </c>
      <c r="N13" s="14">
        <f aca="true" t="shared" si="9" ref="N13:N41">N12+L13</f>
        <v>3364267</v>
      </c>
      <c r="O13" s="11"/>
      <c r="P13" s="13">
        <v>65838</v>
      </c>
      <c r="Q13" s="10">
        <f aca="true" t="shared" si="10" ref="Q13:Q41">IF(P13="","",(Q12+P13))</f>
        <v>161670</v>
      </c>
      <c r="R13" s="14">
        <f aca="true" t="shared" si="11" ref="R13:R41">IF(P13="","",(R12+P13))</f>
        <v>3926244</v>
      </c>
      <c r="S13" s="1"/>
      <c r="T13" s="15">
        <f t="shared" si="0"/>
        <v>17428</v>
      </c>
      <c r="U13" s="18">
        <f t="shared" si="1"/>
        <v>36.0008262755629</v>
      </c>
      <c r="V13" s="15">
        <f aca="true" t="shared" si="12" ref="V13:V41">IF(P13="","",Q13-M13)</f>
        <v>27037</v>
      </c>
      <c r="W13" s="18">
        <f t="shared" si="2"/>
        <v>20.08200069819435</v>
      </c>
      <c r="X13" s="15">
        <f aca="true" t="shared" si="13" ref="X13:X41">IF(P13="","",R13-N13)</f>
        <v>561977</v>
      </c>
      <c r="Y13" s="18">
        <f t="shared" si="3"/>
        <v>16.704292495215153</v>
      </c>
    </row>
    <row r="14" spans="2:25" ht="19.5" customHeight="1">
      <c r="B14" s="12">
        <v>40363</v>
      </c>
      <c r="C14" s="7"/>
      <c r="D14" s="13">
        <v>38783</v>
      </c>
      <c r="E14" s="10">
        <f t="shared" si="4"/>
        <v>157473</v>
      </c>
      <c r="F14" s="14">
        <f t="shared" si="5"/>
        <v>3048888</v>
      </c>
      <c r="G14" s="11"/>
      <c r="H14" s="13">
        <v>47209</v>
      </c>
      <c r="I14" s="10">
        <f t="shared" si="6"/>
        <v>187496</v>
      </c>
      <c r="J14" s="14">
        <f t="shared" si="7"/>
        <v>3719255</v>
      </c>
      <c r="K14" s="11"/>
      <c r="L14" s="13">
        <v>66444</v>
      </c>
      <c r="M14" s="10">
        <f t="shared" si="8"/>
        <v>201077</v>
      </c>
      <c r="N14" s="14">
        <f t="shared" si="9"/>
        <v>3430711</v>
      </c>
      <c r="O14" s="11"/>
      <c r="P14" s="13">
        <v>56181</v>
      </c>
      <c r="Q14" s="10">
        <f t="shared" si="10"/>
        <v>217851</v>
      </c>
      <c r="R14" s="14">
        <f t="shared" si="11"/>
        <v>3982425</v>
      </c>
      <c r="S14" s="1"/>
      <c r="T14" s="15">
        <f t="shared" si="0"/>
        <v>-10263</v>
      </c>
      <c r="U14" s="18">
        <f t="shared" si="1"/>
        <v>-15.44608994040094</v>
      </c>
      <c r="V14" s="15">
        <f t="shared" si="12"/>
        <v>16774</v>
      </c>
      <c r="W14" s="18">
        <f t="shared" si="2"/>
        <v>8.342077910452215</v>
      </c>
      <c r="X14" s="15">
        <f t="shared" si="13"/>
        <v>551714</v>
      </c>
      <c r="Y14" s="18">
        <f t="shared" si="3"/>
        <v>16.081622730681776</v>
      </c>
    </row>
    <row r="15" spans="2:25" ht="19.5" customHeight="1">
      <c r="B15" s="12">
        <v>40364</v>
      </c>
      <c r="C15" s="7"/>
      <c r="D15" s="13">
        <v>31487</v>
      </c>
      <c r="E15" s="10">
        <f t="shared" si="4"/>
        <v>188960</v>
      </c>
      <c r="F15" s="14">
        <f t="shared" si="5"/>
        <v>3080375</v>
      </c>
      <c r="G15" s="11"/>
      <c r="H15" s="13">
        <v>57774</v>
      </c>
      <c r="I15" s="10">
        <f t="shared" si="6"/>
        <v>245270</v>
      </c>
      <c r="J15" s="14">
        <f t="shared" si="7"/>
        <v>3777029</v>
      </c>
      <c r="K15" s="11"/>
      <c r="L15" s="13">
        <v>56094</v>
      </c>
      <c r="M15" s="10">
        <f t="shared" si="8"/>
        <v>257171</v>
      </c>
      <c r="N15" s="14">
        <f t="shared" si="9"/>
        <v>3486805</v>
      </c>
      <c r="O15" s="11"/>
      <c r="P15" s="13">
        <v>40406</v>
      </c>
      <c r="Q15" s="10">
        <f t="shared" si="10"/>
        <v>258257</v>
      </c>
      <c r="R15" s="14">
        <f t="shared" si="11"/>
        <v>4022831</v>
      </c>
      <c r="S15" s="1"/>
      <c r="T15" s="15">
        <f t="shared" si="0"/>
        <v>-15688</v>
      </c>
      <c r="U15" s="18">
        <f t="shared" si="1"/>
        <v>-27.967340535529644</v>
      </c>
      <c r="V15" s="15">
        <f t="shared" si="12"/>
        <v>1086</v>
      </c>
      <c r="W15" s="18">
        <f t="shared" si="2"/>
        <v>0.42228711635448785</v>
      </c>
      <c r="X15" s="15">
        <f t="shared" si="13"/>
        <v>536026</v>
      </c>
      <c r="Y15" s="18">
        <f t="shared" si="3"/>
        <v>15.372984723837439</v>
      </c>
    </row>
    <row r="16" spans="2:25" ht="19.5" customHeight="1">
      <c r="B16" s="12">
        <v>40365</v>
      </c>
      <c r="C16" s="7"/>
      <c r="D16" s="13">
        <v>42065</v>
      </c>
      <c r="E16" s="10">
        <f t="shared" si="4"/>
        <v>231025</v>
      </c>
      <c r="F16" s="14">
        <f t="shared" si="5"/>
        <v>3122440</v>
      </c>
      <c r="G16" s="11"/>
      <c r="H16" s="13">
        <v>57712</v>
      </c>
      <c r="I16" s="10">
        <f t="shared" si="6"/>
        <v>302982</v>
      </c>
      <c r="J16" s="14">
        <f t="shared" si="7"/>
        <v>3834741</v>
      </c>
      <c r="K16" s="11"/>
      <c r="L16" s="13">
        <v>37747</v>
      </c>
      <c r="M16" s="10">
        <f t="shared" si="8"/>
        <v>294918</v>
      </c>
      <c r="N16" s="14">
        <f t="shared" si="9"/>
        <v>3524552</v>
      </c>
      <c r="O16" s="11"/>
      <c r="P16" s="13">
        <v>50546</v>
      </c>
      <c r="Q16" s="10">
        <f t="shared" si="10"/>
        <v>308803</v>
      </c>
      <c r="R16" s="14">
        <f t="shared" si="11"/>
        <v>4073377</v>
      </c>
      <c r="S16" s="1"/>
      <c r="T16" s="15">
        <f t="shared" si="0"/>
        <v>12799</v>
      </c>
      <c r="U16" s="18">
        <f t="shared" si="1"/>
        <v>33.90733038387157</v>
      </c>
      <c r="V16" s="15">
        <f t="shared" si="12"/>
        <v>13885</v>
      </c>
      <c r="W16" s="18">
        <f t="shared" si="2"/>
        <v>4.708088349982028</v>
      </c>
      <c r="X16" s="15">
        <f t="shared" si="13"/>
        <v>548825</v>
      </c>
      <c r="Y16" s="18">
        <f t="shared" si="3"/>
        <v>15.57148256005302</v>
      </c>
    </row>
    <row r="17" spans="2:25" ht="19.5" customHeight="1">
      <c r="B17" s="12">
        <v>40366</v>
      </c>
      <c r="C17" s="7"/>
      <c r="D17" s="13">
        <v>47728</v>
      </c>
      <c r="E17" s="10">
        <f t="shared" si="4"/>
        <v>278753</v>
      </c>
      <c r="F17" s="14">
        <f t="shared" si="5"/>
        <v>3170168</v>
      </c>
      <c r="G17" s="11"/>
      <c r="H17" s="13">
        <v>36263</v>
      </c>
      <c r="I17" s="10">
        <f t="shared" si="6"/>
        <v>339245</v>
      </c>
      <c r="J17" s="14">
        <f t="shared" si="7"/>
        <v>3871004</v>
      </c>
      <c r="K17" s="11"/>
      <c r="L17" s="13">
        <v>49345</v>
      </c>
      <c r="M17" s="10">
        <f t="shared" si="8"/>
        <v>344263</v>
      </c>
      <c r="N17" s="14">
        <f t="shared" si="9"/>
        <v>3573897</v>
      </c>
      <c r="O17" s="11"/>
      <c r="P17" s="13">
        <v>50773</v>
      </c>
      <c r="Q17" s="10">
        <f t="shared" si="10"/>
        <v>359576</v>
      </c>
      <c r="R17" s="14">
        <f t="shared" si="11"/>
        <v>4124150</v>
      </c>
      <c r="S17" s="1"/>
      <c r="T17" s="15">
        <f t="shared" si="0"/>
        <v>1428</v>
      </c>
      <c r="U17" s="18">
        <f t="shared" si="1"/>
        <v>2.893910223933529</v>
      </c>
      <c r="V17" s="15">
        <f t="shared" si="12"/>
        <v>15313</v>
      </c>
      <c r="W17" s="18">
        <f t="shared" si="2"/>
        <v>4.448052796844274</v>
      </c>
      <c r="X17" s="15">
        <f t="shared" si="13"/>
        <v>550253</v>
      </c>
      <c r="Y17" s="18">
        <f t="shared" si="3"/>
        <v>15.396442594736223</v>
      </c>
    </row>
    <row r="18" spans="2:25" ht="19.5" customHeight="1">
      <c r="B18" s="12">
        <v>40367</v>
      </c>
      <c r="C18" s="7"/>
      <c r="D18" s="13">
        <v>51330</v>
      </c>
      <c r="E18" s="10">
        <f t="shared" si="4"/>
        <v>330083</v>
      </c>
      <c r="F18" s="14">
        <f t="shared" si="5"/>
        <v>3221498</v>
      </c>
      <c r="G18" s="11"/>
      <c r="H18" s="13">
        <v>49762</v>
      </c>
      <c r="I18" s="10">
        <f t="shared" si="6"/>
        <v>389007</v>
      </c>
      <c r="J18" s="14">
        <f t="shared" si="7"/>
        <v>3920766</v>
      </c>
      <c r="K18" s="11"/>
      <c r="L18" s="13">
        <v>48391</v>
      </c>
      <c r="M18" s="10">
        <f t="shared" si="8"/>
        <v>392654</v>
      </c>
      <c r="N18" s="14">
        <f t="shared" si="9"/>
        <v>3622288</v>
      </c>
      <c r="O18" s="11"/>
      <c r="P18" s="13">
        <v>40839</v>
      </c>
      <c r="Q18" s="10">
        <f t="shared" si="10"/>
        <v>400415</v>
      </c>
      <c r="R18" s="14">
        <f t="shared" si="11"/>
        <v>4164989</v>
      </c>
      <c r="S18" s="1"/>
      <c r="T18" s="15">
        <f t="shared" si="0"/>
        <v>-7552</v>
      </c>
      <c r="U18" s="18">
        <f t="shared" si="1"/>
        <v>-15.606207765906884</v>
      </c>
      <c r="V18" s="15">
        <f t="shared" si="12"/>
        <v>7761</v>
      </c>
      <c r="W18" s="18">
        <f t="shared" si="2"/>
        <v>1.9765493284163667</v>
      </c>
      <c r="X18" s="15">
        <f t="shared" si="13"/>
        <v>542701</v>
      </c>
      <c r="Y18" s="18">
        <f t="shared" si="3"/>
        <v>14.982270874099465</v>
      </c>
    </row>
    <row r="19" spans="2:25" ht="19.5" customHeight="1">
      <c r="B19" s="12">
        <v>40368</v>
      </c>
      <c r="C19" s="7"/>
      <c r="D19" s="13">
        <v>30864</v>
      </c>
      <c r="E19" s="10">
        <f t="shared" si="4"/>
        <v>360947</v>
      </c>
      <c r="F19" s="14">
        <f t="shared" si="5"/>
        <v>3252362</v>
      </c>
      <c r="G19" s="11"/>
      <c r="H19" s="13">
        <v>48813</v>
      </c>
      <c r="I19" s="10">
        <f t="shared" si="6"/>
        <v>437820</v>
      </c>
      <c r="J19" s="14">
        <f t="shared" si="7"/>
        <v>3969579</v>
      </c>
      <c r="K19" s="11"/>
      <c r="L19" s="13">
        <v>37035</v>
      </c>
      <c r="M19" s="10">
        <f t="shared" si="8"/>
        <v>429689</v>
      </c>
      <c r="N19" s="14">
        <f t="shared" si="9"/>
        <v>3659323</v>
      </c>
      <c r="O19" s="11"/>
      <c r="P19" s="13">
        <v>53730</v>
      </c>
      <c r="Q19" s="10">
        <f t="shared" si="10"/>
        <v>454145</v>
      </c>
      <c r="R19" s="14">
        <f t="shared" si="11"/>
        <v>4218719</v>
      </c>
      <c r="S19" s="1"/>
      <c r="T19" s="15">
        <f t="shared" si="0"/>
        <v>16695</v>
      </c>
      <c r="U19" s="18">
        <f t="shared" si="1"/>
        <v>45.078979343863914</v>
      </c>
      <c r="V19" s="15">
        <f t="shared" si="12"/>
        <v>24456</v>
      </c>
      <c r="W19" s="18">
        <f t="shared" si="2"/>
        <v>5.691558313105525</v>
      </c>
      <c r="X19" s="15">
        <f t="shared" si="13"/>
        <v>559396</v>
      </c>
      <c r="Y19" s="18">
        <f t="shared" si="3"/>
        <v>15.286871369376248</v>
      </c>
    </row>
    <row r="20" spans="2:25" ht="19.5" customHeight="1">
      <c r="B20" s="12">
        <v>40369</v>
      </c>
      <c r="C20" s="7"/>
      <c r="D20" s="13">
        <v>42601</v>
      </c>
      <c r="E20" s="10">
        <f t="shared" si="4"/>
        <v>403548</v>
      </c>
      <c r="F20" s="14">
        <f t="shared" si="5"/>
        <v>3294963</v>
      </c>
      <c r="G20" s="11"/>
      <c r="H20" s="13">
        <v>40846</v>
      </c>
      <c r="I20" s="10">
        <f t="shared" si="6"/>
        <v>478666</v>
      </c>
      <c r="J20" s="14">
        <f t="shared" si="7"/>
        <v>4010425</v>
      </c>
      <c r="K20" s="11"/>
      <c r="L20" s="13">
        <v>50631</v>
      </c>
      <c r="M20" s="10">
        <f t="shared" si="8"/>
        <v>480320</v>
      </c>
      <c r="N20" s="14">
        <f t="shared" si="9"/>
        <v>3709954</v>
      </c>
      <c r="O20" s="11"/>
      <c r="P20" s="13">
        <v>62940</v>
      </c>
      <c r="Q20" s="10">
        <f t="shared" si="10"/>
        <v>517085</v>
      </c>
      <c r="R20" s="14">
        <f t="shared" si="11"/>
        <v>4281659</v>
      </c>
      <c r="S20" s="1"/>
      <c r="T20" s="15">
        <f t="shared" si="0"/>
        <v>12309</v>
      </c>
      <c r="U20" s="18">
        <f t="shared" si="1"/>
        <v>24.31119274752622</v>
      </c>
      <c r="V20" s="15">
        <f t="shared" si="12"/>
        <v>36765</v>
      </c>
      <c r="W20" s="18">
        <f t="shared" si="2"/>
        <v>7.654272151898735</v>
      </c>
      <c r="X20" s="15">
        <f t="shared" si="13"/>
        <v>571705</v>
      </c>
      <c r="Y20" s="18">
        <f t="shared" si="3"/>
        <v>15.410029342681877</v>
      </c>
    </row>
    <row r="21" spans="2:26" ht="19.5" customHeight="1">
      <c r="B21" s="12">
        <v>40370</v>
      </c>
      <c r="C21" s="7"/>
      <c r="D21" s="13">
        <v>41239</v>
      </c>
      <c r="E21" s="10">
        <f t="shared" si="4"/>
        <v>444787</v>
      </c>
      <c r="F21" s="14">
        <f t="shared" si="5"/>
        <v>3336202</v>
      </c>
      <c r="G21" s="11"/>
      <c r="H21" s="13">
        <v>46527</v>
      </c>
      <c r="I21" s="10">
        <f t="shared" si="6"/>
        <v>525193</v>
      </c>
      <c r="J21" s="14">
        <f t="shared" si="7"/>
        <v>4056952</v>
      </c>
      <c r="K21" s="11"/>
      <c r="L21" s="13">
        <v>62478</v>
      </c>
      <c r="M21" s="10">
        <f t="shared" si="8"/>
        <v>542798</v>
      </c>
      <c r="N21" s="14">
        <f t="shared" si="9"/>
        <v>3772432</v>
      </c>
      <c r="O21" s="11"/>
      <c r="P21" s="13">
        <v>54906</v>
      </c>
      <c r="Q21" s="10">
        <f t="shared" si="10"/>
        <v>571991</v>
      </c>
      <c r="R21" s="14">
        <f t="shared" si="11"/>
        <v>4336565</v>
      </c>
      <c r="S21" s="1"/>
      <c r="T21" s="15">
        <f t="shared" si="0"/>
        <v>-7572</v>
      </c>
      <c r="U21" s="18">
        <f t="shared" si="1"/>
        <v>-12.119466052050322</v>
      </c>
      <c r="V21" s="15">
        <f t="shared" si="12"/>
        <v>29193</v>
      </c>
      <c r="W21" s="18">
        <f t="shared" si="2"/>
        <v>5.378243840249964</v>
      </c>
      <c r="X21" s="15">
        <f t="shared" si="13"/>
        <v>564133</v>
      </c>
      <c r="Y21" s="18">
        <f t="shared" si="3"/>
        <v>14.954093274577248</v>
      </c>
      <c r="Z21" s="9"/>
    </row>
    <row r="22" spans="2:25" ht="19.5" customHeight="1">
      <c r="B22" s="12">
        <v>40371</v>
      </c>
      <c r="C22" s="7"/>
      <c r="D22" s="13">
        <v>33175</v>
      </c>
      <c r="E22" s="10">
        <f t="shared" si="4"/>
        <v>477962</v>
      </c>
      <c r="F22" s="14">
        <f t="shared" si="5"/>
        <v>3369377</v>
      </c>
      <c r="G22" s="11"/>
      <c r="H22" s="13">
        <v>57143</v>
      </c>
      <c r="I22" s="10">
        <f t="shared" si="6"/>
        <v>582336</v>
      </c>
      <c r="J22" s="14">
        <f t="shared" si="7"/>
        <v>4114095</v>
      </c>
      <c r="K22" s="11"/>
      <c r="L22" s="13">
        <v>57014</v>
      </c>
      <c r="M22" s="10">
        <f t="shared" si="8"/>
        <v>599812</v>
      </c>
      <c r="N22" s="14">
        <f t="shared" si="9"/>
        <v>3829446</v>
      </c>
      <c r="O22" s="11"/>
      <c r="P22" s="13">
        <v>40591</v>
      </c>
      <c r="Q22" s="10">
        <f t="shared" si="10"/>
        <v>612582</v>
      </c>
      <c r="R22" s="14">
        <f t="shared" si="11"/>
        <v>4377156</v>
      </c>
      <c r="S22" s="1"/>
      <c r="T22" s="15">
        <f t="shared" si="0"/>
        <v>-16423</v>
      </c>
      <c r="U22" s="18">
        <f t="shared" si="1"/>
        <v>-28.805205738941314</v>
      </c>
      <c r="V22" s="15">
        <f t="shared" si="12"/>
        <v>12770</v>
      </c>
      <c r="W22" s="18">
        <f t="shared" si="2"/>
        <v>2.1290004201316415</v>
      </c>
      <c r="X22" s="15">
        <f t="shared" si="13"/>
        <v>547710</v>
      </c>
      <c r="Y22" s="18">
        <f t="shared" si="3"/>
        <v>14.30259102752722</v>
      </c>
    </row>
    <row r="23" spans="2:25" ht="19.5" customHeight="1">
      <c r="B23" s="12">
        <v>40372</v>
      </c>
      <c r="C23" s="7"/>
      <c r="D23" s="13">
        <v>39959</v>
      </c>
      <c r="E23" s="10">
        <f t="shared" si="4"/>
        <v>517921</v>
      </c>
      <c r="F23" s="14">
        <f t="shared" si="5"/>
        <v>3409336</v>
      </c>
      <c r="G23" s="11"/>
      <c r="H23" s="13">
        <v>58525</v>
      </c>
      <c r="I23" s="10">
        <f t="shared" si="6"/>
        <v>640861</v>
      </c>
      <c r="J23" s="14">
        <f t="shared" si="7"/>
        <v>4172620</v>
      </c>
      <c r="K23" s="11"/>
      <c r="L23" s="13">
        <v>35552</v>
      </c>
      <c r="M23" s="10">
        <f t="shared" si="8"/>
        <v>635364</v>
      </c>
      <c r="N23" s="14">
        <f t="shared" si="9"/>
        <v>3864998</v>
      </c>
      <c r="O23" s="11"/>
      <c r="P23" s="13">
        <v>48943</v>
      </c>
      <c r="Q23" s="10">
        <f t="shared" si="10"/>
        <v>661525</v>
      </c>
      <c r="R23" s="14">
        <f t="shared" si="11"/>
        <v>4426099</v>
      </c>
      <c r="S23" s="1"/>
      <c r="T23" s="15">
        <f t="shared" si="0"/>
        <v>13391</v>
      </c>
      <c r="U23" s="18">
        <f t="shared" si="1"/>
        <v>37.665954095409546</v>
      </c>
      <c r="V23" s="15">
        <f t="shared" si="12"/>
        <v>26161</v>
      </c>
      <c r="W23" s="18">
        <f t="shared" si="2"/>
        <v>4.11748226213635</v>
      </c>
      <c r="X23" s="15">
        <f t="shared" si="13"/>
        <v>561101</v>
      </c>
      <c r="Y23" s="18">
        <f t="shared" si="3"/>
        <v>14.51749780983069</v>
      </c>
    </row>
    <row r="24" spans="2:25" ht="19.5" customHeight="1">
      <c r="B24" s="12">
        <v>40373</v>
      </c>
      <c r="C24" s="7"/>
      <c r="D24" s="13">
        <v>48802</v>
      </c>
      <c r="E24" s="10">
        <f t="shared" si="4"/>
        <v>566723</v>
      </c>
      <c r="F24" s="14">
        <f t="shared" si="5"/>
        <v>3458138</v>
      </c>
      <c r="G24" s="11"/>
      <c r="H24" s="13">
        <v>41061</v>
      </c>
      <c r="I24" s="10">
        <f t="shared" si="6"/>
        <v>681922</v>
      </c>
      <c r="J24" s="14">
        <f t="shared" si="7"/>
        <v>4213681</v>
      </c>
      <c r="K24" s="11"/>
      <c r="L24" s="13">
        <v>48860</v>
      </c>
      <c r="M24" s="10">
        <f t="shared" si="8"/>
        <v>684224</v>
      </c>
      <c r="N24" s="14">
        <f t="shared" si="9"/>
        <v>3913858</v>
      </c>
      <c r="O24" s="11"/>
      <c r="P24" s="13">
        <v>50109</v>
      </c>
      <c r="Q24" s="10">
        <f t="shared" si="10"/>
        <v>711634</v>
      </c>
      <c r="R24" s="14">
        <f t="shared" si="11"/>
        <v>4476208</v>
      </c>
      <c r="S24" s="1"/>
      <c r="T24" s="15">
        <f t="shared" si="0"/>
        <v>1249</v>
      </c>
      <c r="U24" s="18">
        <f t="shared" si="1"/>
        <v>2.556283258288989</v>
      </c>
      <c r="V24" s="15">
        <f t="shared" si="12"/>
        <v>27410</v>
      </c>
      <c r="W24" s="18">
        <f t="shared" si="2"/>
        <v>4.005998035730989</v>
      </c>
      <c r="X24" s="15">
        <f t="shared" si="13"/>
        <v>562350</v>
      </c>
      <c r="Y24" s="18">
        <f t="shared" si="3"/>
        <v>14.368175851040075</v>
      </c>
    </row>
    <row r="25" spans="2:25" ht="19.5" customHeight="1">
      <c r="B25" s="12">
        <v>40374</v>
      </c>
      <c r="C25" s="7"/>
      <c r="D25" s="13">
        <v>53377</v>
      </c>
      <c r="E25" s="10">
        <f t="shared" si="4"/>
        <v>620100</v>
      </c>
      <c r="F25" s="14">
        <f t="shared" si="5"/>
        <v>3511515</v>
      </c>
      <c r="G25" s="11"/>
      <c r="H25" s="13">
        <v>54376</v>
      </c>
      <c r="I25" s="10">
        <f t="shared" si="6"/>
        <v>736298</v>
      </c>
      <c r="J25" s="14">
        <f t="shared" si="7"/>
        <v>4268057</v>
      </c>
      <c r="K25" s="11"/>
      <c r="L25" s="13">
        <v>49955</v>
      </c>
      <c r="M25" s="10">
        <f t="shared" si="8"/>
        <v>734179</v>
      </c>
      <c r="N25" s="14">
        <f t="shared" si="9"/>
        <v>3963813</v>
      </c>
      <c r="O25" s="11"/>
      <c r="P25" s="13">
        <v>42637</v>
      </c>
      <c r="Q25" s="10">
        <f t="shared" si="10"/>
        <v>754271</v>
      </c>
      <c r="R25" s="14">
        <f t="shared" si="11"/>
        <v>4518845</v>
      </c>
      <c r="S25" s="1"/>
      <c r="T25" s="15">
        <f t="shared" si="0"/>
        <v>-7318</v>
      </c>
      <c r="U25" s="18">
        <f t="shared" si="1"/>
        <v>-14.649184265839255</v>
      </c>
      <c r="V25" s="15">
        <f t="shared" si="12"/>
        <v>20092</v>
      </c>
      <c r="W25" s="18">
        <f t="shared" si="2"/>
        <v>2.7366623125967915</v>
      </c>
      <c r="X25" s="15">
        <f t="shared" si="13"/>
        <v>555032</v>
      </c>
      <c r="Y25" s="18">
        <f t="shared" si="3"/>
        <v>14.002476907967152</v>
      </c>
    </row>
    <row r="26" spans="2:25" ht="19.5" customHeight="1">
      <c r="B26" s="12">
        <v>40375</v>
      </c>
      <c r="C26" s="7"/>
      <c r="D26" s="13">
        <v>31658</v>
      </c>
      <c r="E26" s="10">
        <f t="shared" si="4"/>
        <v>651758</v>
      </c>
      <c r="F26" s="14">
        <f t="shared" si="5"/>
        <v>3543173</v>
      </c>
      <c r="G26" s="11"/>
      <c r="H26" s="13">
        <v>52928</v>
      </c>
      <c r="I26" s="10">
        <f t="shared" si="6"/>
        <v>789226</v>
      </c>
      <c r="J26" s="14">
        <f t="shared" si="7"/>
        <v>4320985</v>
      </c>
      <c r="K26" s="11"/>
      <c r="L26" s="13">
        <v>38276</v>
      </c>
      <c r="M26" s="10">
        <f t="shared" si="8"/>
        <v>772455</v>
      </c>
      <c r="N26" s="14">
        <f t="shared" si="9"/>
        <v>4002089</v>
      </c>
      <c r="O26" s="11"/>
      <c r="P26" s="13">
        <v>55045</v>
      </c>
      <c r="Q26" s="10">
        <f t="shared" si="10"/>
        <v>809316</v>
      </c>
      <c r="R26" s="14">
        <f t="shared" si="11"/>
        <v>4573890</v>
      </c>
      <c r="S26" s="1"/>
      <c r="T26" s="15">
        <f t="shared" si="0"/>
        <v>16769</v>
      </c>
      <c r="U26" s="18">
        <f t="shared" si="1"/>
        <v>43.81074302434946</v>
      </c>
      <c r="V26" s="15">
        <f t="shared" si="12"/>
        <v>36861</v>
      </c>
      <c r="W26" s="18">
        <f t="shared" si="2"/>
        <v>4.771928461852147</v>
      </c>
      <c r="X26" s="15">
        <f t="shared" si="13"/>
        <v>571801</v>
      </c>
      <c r="Y26" s="18">
        <f t="shared" si="3"/>
        <v>14.287563320056101</v>
      </c>
    </row>
    <row r="27" spans="2:25" ht="19.5" customHeight="1">
      <c r="B27" s="12">
        <v>40376</v>
      </c>
      <c r="C27" s="7"/>
      <c r="D27" s="13">
        <v>46119</v>
      </c>
      <c r="E27" s="10">
        <f t="shared" si="4"/>
        <v>697877</v>
      </c>
      <c r="F27" s="14">
        <f t="shared" si="5"/>
        <v>3589292</v>
      </c>
      <c r="G27" s="11"/>
      <c r="H27" s="13">
        <v>41428</v>
      </c>
      <c r="I27" s="10">
        <f t="shared" si="6"/>
        <v>830654</v>
      </c>
      <c r="J27" s="14">
        <f t="shared" si="7"/>
        <v>4362413</v>
      </c>
      <c r="K27" s="11"/>
      <c r="L27" s="13">
        <v>52072</v>
      </c>
      <c r="M27" s="10">
        <f t="shared" si="8"/>
        <v>824527</v>
      </c>
      <c r="N27" s="14">
        <f t="shared" si="9"/>
        <v>4054161</v>
      </c>
      <c r="O27" s="11"/>
      <c r="P27" s="13">
        <v>63935</v>
      </c>
      <c r="Q27" s="10">
        <f t="shared" si="10"/>
        <v>873251</v>
      </c>
      <c r="R27" s="14">
        <f t="shared" si="11"/>
        <v>4637825</v>
      </c>
      <c r="S27" s="1"/>
      <c r="T27" s="15">
        <f t="shared" si="0"/>
        <v>11863</v>
      </c>
      <c r="U27" s="18">
        <f t="shared" si="1"/>
        <v>22.78191734521432</v>
      </c>
      <c r="V27" s="15">
        <f t="shared" si="12"/>
        <v>48724</v>
      </c>
      <c r="W27" s="18">
        <f t="shared" si="2"/>
        <v>5.909327408320165</v>
      </c>
      <c r="X27" s="15">
        <f t="shared" si="13"/>
        <v>583664</v>
      </c>
      <c r="Y27" s="18">
        <f t="shared" si="3"/>
        <v>14.396665549296142</v>
      </c>
    </row>
    <row r="28" spans="2:25" ht="19.5" customHeight="1">
      <c r="B28" s="12">
        <v>40377</v>
      </c>
      <c r="C28" s="7"/>
      <c r="D28" s="13">
        <v>41843</v>
      </c>
      <c r="E28" s="10">
        <f t="shared" si="4"/>
        <v>739720</v>
      </c>
      <c r="F28" s="14">
        <f t="shared" si="5"/>
        <v>3631135</v>
      </c>
      <c r="G28" s="11"/>
      <c r="H28" s="13">
        <v>50007</v>
      </c>
      <c r="I28" s="10">
        <f t="shared" si="6"/>
        <v>880661</v>
      </c>
      <c r="J28" s="14">
        <f t="shared" si="7"/>
        <v>4412420</v>
      </c>
      <c r="K28" s="11"/>
      <c r="L28" s="13">
        <v>63972</v>
      </c>
      <c r="M28" s="10">
        <f t="shared" si="8"/>
        <v>888499</v>
      </c>
      <c r="N28" s="14">
        <f t="shared" si="9"/>
        <v>4118133</v>
      </c>
      <c r="O28" s="11"/>
      <c r="P28" s="13">
        <v>58468</v>
      </c>
      <c r="Q28" s="10">
        <f t="shared" si="10"/>
        <v>931719</v>
      </c>
      <c r="R28" s="14">
        <f t="shared" si="11"/>
        <v>4696293</v>
      </c>
      <c r="S28" s="1"/>
      <c r="T28" s="15">
        <f t="shared" si="0"/>
        <v>-5504</v>
      </c>
      <c r="U28" s="18">
        <f t="shared" si="1"/>
        <v>-8.603764146814232</v>
      </c>
      <c r="V28" s="15">
        <f t="shared" si="12"/>
        <v>43220</v>
      </c>
      <c r="W28" s="18">
        <f t="shared" si="2"/>
        <v>4.864383640274215</v>
      </c>
      <c r="X28" s="15">
        <f t="shared" si="13"/>
        <v>578160</v>
      </c>
      <c r="Y28" s="18">
        <f t="shared" si="3"/>
        <v>14.039371725002567</v>
      </c>
    </row>
    <row r="29" spans="2:25" ht="19.5" customHeight="1">
      <c r="B29" s="12">
        <v>40378</v>
      </c>
      <c r="C29" s="7"/>
      <c r="D29" s="13">
        <v>31650</v>
      </c>
      <c r="E29" s="10">
        <f t="shared" si="4"/>
        <v>771370</v>
      </c>
      <c r="F29" s="14">
        <f t="shared" si="5"/>
        <v>3662785</v>
      </c>
      <c r="G29" s="11"/>
      <c r="H29" s="13">
        <v>56021</v>
      </c>
      <c r="I29" s="10">
        <f t="shared" si="6"/>
        <v>936682</v>
      </c>
      <c r="J29" s="14">
        <f t="shared" si="7"/>
        <v>4468441</v>
      </c>
      <c r="K29" s="11"/>
      <c r="L29" s="13">
        <v>56810</v>
      </c>
      <c r="M29" s="10">
        <f t="shared" si="8"/>
        <v>945309</v>
      </c>
      <c r="N29" s="14">
        <f t="shared" si="9"/>
        <v>4174943</v>
      </c>
      <c r="O29" s="11"/>
      <c r="P29" s="13">
        <v>41933</v>
      </c>
      <c r="Q29" s="10">
        <f t="shared" si="10"/>
        <v>973652</v>
      </c>
      <c r="R29" s="14">
        <f t="shared" si="11"/>
        <v>4738226</v>
      </c>
      <c r="S29" s="1"/>
      <c r="T29" s="15">
        <f t="shared" si="0"/>
        <v>-14877</v>
      </c>
      <c r="U29" s="18">
        <f t="shared" si="1"/>
        <v>-26.187290969899667</v>
      </c>
      <c r="V29" s="15">
        <f t="shared" si="12"/>
        <v>28343</v>
      </c>
      <c r="W29" s="18">
        <f t="shared" si="2"/>
        <v>2.998278869660608</v>
      </c>
      <c r="X29" s="15">
        <f t="shared" si="13"/>
        <v>563283</v>
      </c>
      <c r="Y29" s="18">
        <f t="shared" si="3"/>
        <v>13.49199258528799</v>
      </c>
    </row>
    <row r="30" spans="2:25" ht="19.5" customHeight="1">
      <c r="B30" s="12">
        <v>40379</v>
      </c>
      <c r="C30" s="7"/>
      <c r="D30" s="13">
        <v>44260</v>
      </c>
      <c r="E30" s="10">
        <f t="shared" si="4"/>
        <v>815630</v>
      </c>
      <c r="F30" s="14">
        <f t="shared" si="5"/>
        <v>3707045</v>
      </c>
      <c r="G30" s="11"/>
      <c r="H30" s="13">
        <v>59006</v>
      </c>
      <c r="I30" s="10">
        <f t="shared" si="6"/>
        <v>995688</v>
      </c>
      <c r="J30" s="14">
        <f t="shared" si="7"/>
        <v>4527447</v>
      </c>
      <c r="K30" s="11"/>
      <c r="L30" s="13">
        <v>35556</v>
      </c>
      <c r="M30" s="10">
        <f t="shared" si="8"/>
        <v>980865</v>
      </c>
      <c r="N30" s="14">
        <f t="shared" si="9"/>
        <v>4210499</v>
      </c>
      <c r="O30" s="11"/>
      <c r="P30" s="13">
        <v>53919</v>
      </c>
      <c r="Q30" s="10">
        <f t="shared" si="10"/>
        <v>1027571</v>
      </c>
      <c r="R30" s="14">
        <f t="shared" si="11"/>
        <v>4792145</v>
      </c>
      <c r="S30" s="1"/>
      <c r="T30" s="15">
        <f t="shared" si="0"/>
        <v>18363</v>
      </c>
      <c r="U30" s="18">
        <f t="shared" si="1"/>
        <v>51.64529193385082</v>
      </c>
      <c r="V30" s="15">
        <f t="shared" si="12"/>
        <v>46706</v>
      </c>
      <c r="W30" s="18">
        <f t="shared" si="2"/>
        <v>4.76171542465069</v>
      </c>
      <c r="X30" s="15">
        <f t="shared" si="13"/>
        <v>581646</v>
      </c>
      <c r="Y30" s="18">
        <f t="shared" si="3"/>
        <v>13.8141821195065</v>
      </c>
    </row>
    <row r="31" spans="2:25" ht="19.5" customHeight="1">
      <c r="B31" s="12">
        <v>40380</v>
      </c>
      <c r="C31" s="7"/>
      <c r="D31" s="13">
        <v>47716</v>
      </c>
      <c r="E31" s="10">
        <f t="shared" si="4"/>
        <v>863346</v>
      </c>
      <c r="F31" s="14">
        <f t="shared" si="5"/>
        <v>3754761</v>
      </c>
      <c r="G31" s="11"/>
      <c r="H31" s="13">
        <v>40463</v>
      </c>
      <c r="I31" s="10">
        <f t="shared" si="6"/>
        <v>1036151</v>
      </c>
      <c r="J31" s="14">
        <f t="shared" si="7"/>
        <v>4567910</v>
      </c>
      <c r="K31" s="11"/>
      <c r="L31" s="13">
        <v>47966</v>
      </c>
      <c r="M31" s="10">
        <f t="shared" si="8"/>
        <v>1028831</v>
      </c>
      <c r="N31" s="14">
        <f t="shared" si="9"/>
        <v>4258465</v>
      </c>
      <c r="O31" s="11"/>
      <c r="P31" s="13">
        <v>47568</v>
      </c>
      <c r="Q31" s="10">
        <f t="shared" si="10"/>
        <v>1075139</v>
      </c>
      <c r="R31" s="14">
        <f t="shared" si="11"/>
        <v>4839713</v>
      </c>
      <c r="S31" s="1"/>
      <c r="T31" s="15">
        <f t="shared" si="0"/>
        <v>-398</v>
      </c>
      <c r="U31" s="18">
        <f t="shared" si="1"/>
        <v>-0.8297544093733061</v>
      </c>
      <c r="V31" s="15">
        <f t="shared" si="12"/>
        <v>46308</v>
      </c>
      <c r="W31" s="18">
        <f t="shared" si="2"/>
        <v>4.501030781537493</v>
      </c>
      <c r="X31" s="15">
        <f t="shared" si="13"/>
        <v>581248</v>
      </c>
      <c r="Y31" s="18">
        <f t="shared" si="3"/>
        <v>13.649237459976776</v>
      </c>
    </row>
    <row r="32" spans="2:25" ht="19.5" customHeight="1">
      <c r="B32" s="12">
        <v>40381</v>
      </c>
      <c r="C32" s="7"/>
      <c r="D32" s="13">
        <v>54142</v>
      </c>
      <c r="E32" s="10">
        <f t="shared" si="4"/>
        <v>917488</v>
      </c>
      <c r="F32" s="14">
        <f t="shared" si="5"/>
        <v>3808903</v>
      </c>
      <c r="G32" s="11"/>
      <c r="H32" s="13">
        <v>52109</v>
      </c>
      <c r="I32" s="10">
        <f t="shared" si="6"/>
        <v>1088260</v>
      </c>
      <c r="J32" s="14">
        <f t="shared" si="7"/>
        <v>4620019</v>
      </c>
      <c r="K32" s="11"/>
      <c r="L32" s="13">
        <v>48420</v>
      </c>
      <c r="M32" s="10">
        <f t="shared" si="8"/>
        <v>1077251</v>
      </c>
      <c r="N32" s="14">
        <f t="shared" si="9"/>
        <v>4306885</v>
      </c>
      <c r="O32" s="11"/>
      <c r="P32" s="13">
        <v>42425</v>
      </c>
      <c r="Q32" s="10">
        <f t="shared" si="10"/>
        <v>1117564</v>
      </c>
      <c r="R32" s="14">
        <f t="shared" si="11"/>
        <v>4882138</v>
      </c>
      <c r="S32" s="1"/>
      <c r="T32" s="15">
        <f t="shared" si="0"/>
        <v>-5995</v>
      </c>
      <c r="U32" s="18">
        <f t="shared" si="1"/>
        <v>-12.38124741842214</v>
      </c>
      <c r="V32" s="15">
        <f t="shared" si="12"/>
        <v>40313</v>
      </c>
      <c r="W32" s="18">
        <f t="shared" si="2"/>
        <v>3.7422104969036925</v>
      </c>
      <c r="X32" s="15">
        <f t="shared" si="13"/>
        <v>575253</v>
      </c>
      <c r="Y32" s="18">
        <f t="shared" si="3"/>
        <v>13.35659066819755</v>
      </c>
    </row>
    <row r="33" spans="2:25" ht="19.5" customHeight="1">
      <c r="B33" s="12">
        <v>40382</v>
      </c>
      <c r="C33" s="7"/>
      <c r="D33" s="13">
        <v>31881</v>
      </c>
      <c r="E33" s="10">
        <f t="shared" si="4"/>
        <v>949369</v>
      </c>
      <c r="F33" s="14">
        <f t="shared" si="5"/>
        <v>3840784</v>
      </c>
      <c r="G33" s="11"/>
      <c r="H33" s="13">
        <v>47753</v>
      </c>
      <c r="I33" s="10">
        <f t="shared" si="6"/>
        <v>1136013</v>
      </c>
      <c r="J33" s="14">
        <f t="shared" si="7"/>
        <v>4667772</v>
      </c>
      <c r="K33" s="11"/>
      <c r="L33" s="13">
        <v>37321</v>
      </c>
      <c r="M33" s="10">
        <f t="shared" si="8"/>
        <v>1114572</v>
      </c>
      <c r="N33" s="14">
        <f t="shared" si="9"/>
        <v>4344206</v>
      </c>
      <c r="O33" s="11"/>
      <c r="P33" s="13">
        <v>52406</v>
      </c>
      <c r="Q33" s="10">
        <f t="shared" si="10"/>
        <v>1169970</v>
      </c>
      <c r="R33" s="14">
        <f t="shared" si="11"/>
        <v>4934544</v>
      </c>
      <c r="S33" s="1"/>
      <c r="T33" s="15">
        <f t="shared" si="0"/>
        <v>15085</v>
      </c>
      <c r="U33" s="18">
        <f t="shared" si="1"/>
        <v>40.41960290453096</v>
      </c>
      <c r="V33" s="15">
        <f t="shared" si="12"/>
        <v>55398</v>
      </c>
      <c r="W33" s="18">
        <f t="shared" si="2"/>
        <v>4.9703383899828815</v>
      </c>
      <c r="X33" s="15">
        <f t="shared" si="13"/>
        <v>590338</v>
      </c>
      <c r="Y33" s="18">
        <f t="shared" si="3"/>
        <v>13.589088546905925</v>
      </c>
    </row>
    <row r="34" spans="2:25" ht="19.5" customHeight="1">
      <c r="B34" s="12">
        <v>40383</v>
      </c>
      <c r="C34" s="7"/>
      <c r="D34" s="13">
        <v>42355</v>
      </c>
      <c r="E34" s="10">
        <f t="shared" si="4"/>
        <v>991724</v>
      </c>
      <c r="F34" s="14">
        <f t="shared" si="5"/>
        <v>3883139</v>
      </c>
      <c r="G34" s="11"/>
      <c r="H34" s="13">
        <v>41343</v>
      </c>
      <c r="I34" s="10">
        <f t="shared" si="6"/>
        <v>1177356</v>
      </c>
      <c r="J34" s="14">
        <f t="shared" si="7"/>
        <v>4709115</v>
      </c>
      <c r="K34" s="11"/>
      <c r="L34" s="13">
        <v>48489</v>
      </c>
      <c r="M34" s="10">
        <f t="shared" si="8"/>
        <v>1163061</v>
      </c>
      <c r="N34" s="14">
        <f t="shared" si="9"/>
        <v>4392695</v>
      </c>
      <c r="O34" s="11"/>
      <c r="P34" s="13">
        <v>61833</v>
      </c>
      <c r="Q34" s="10">
        <f t="shared" si="10"/>
        <v>1231803</v>
      </c>
      <c r="R34" s="14">
        <f t="shared" si="11"/>
        <v>4996377</v>
      </c>
      <c r="S34" s="1"/>
      <c r="T34" s="15">
        <f t="shared" si="0"/>
        <v>13344</v>
      </c>
      <c r="U34" s="18">
        <f t="shared" si="1"/>
        <v>27.519643630514135</v>
      </c>
      <c r="V34" s="15">
        <f t="shared" si="12"/>
        <v>68742</v>
      </c>
      <c r="W34" s="18">
        <f t="shared" si="2"/>
        <v>5.910438059568673</v>
      </c>
      <c r="X34" s="15">
        <f t="shared" si="13"/>
        <v>603682</v>
      </c>
      <c r="Y34" s="18">
        <f t="shared" si="3"/>
        <v>13.74286172839225</v>
      </c>
    </row>
    <row r="35" spans="2:25" ht="19.5" customHeight="1">
      <c r="B35" s="12">
        <v>40384</v>
      </c>
      <c r="C35" s="7"/>
      <c r="D35" s="13">
        <v>41450</v>
      </c>
      <c r="E35" s="10">
        <f t="shared" si="4"/>
        <v>1033174</v>
      </c>
      <c r="F35" s="14">
        <f t="shared" si="5"/>
        <v>3924589</v>
      </c>
      <c r="G35" s="11"/>
      <c r="H35" s="13">
        <v>48500</v>
      </c>
      <c r="I35" s="10">
        <f t="shared" si="6"/>
        <v>1225856</v>
      </c>
      <c r="J35" s="14">
        <f t="shared" si="7"/>
        <v>4757615</v>
      </c>
      <c r="K35" s="11"/>
      <c r="L35" s="13">
        <v>63654</v>
      </c>
      <c r="M35" s="10">
        <f t="shared" si="8"/>
        <v>1226715</v>
      </c>
      <c r="N35" s="14">
        <f t="shared" si="9"/>
        <v>4456349</v>
      </c>
      <c r="O35" s="11"/>
      <c r="P35" s="13">
        <v>53145</v>
      </c>
      <c r="Q35" s="10">
        <f t="shared" si="10"/>
        <v>1284948</v>
      </c>
      <c r="R35" s="14">
        <f t="shared" si="11"/>
        <v>5049522</v>
      </c>
      <c r="S35" s="1"/>
      <c r="T35" s="15">
        <f t="shared" si="0"/>
        <v>-10509</v>
      </c>
      <c r="U35" s="18">
        <f t="shared" si="1"/>
        <v>-16.50956734847771</v>
      </c>
      <c r="V35" s="15">
        <f t="shared" si="12"/>
        <v>58233</v>
      </c>
      <c r="W35" s="18">
        <f t="shared" si="2"/>
        <v>4.74706838996833</v>
      </c>
      <c r="X35" s="15">
        <f t="shared" si="13"/>
        <v>593173</v>
      </c>
      <c r="Y35" s="18">
        <f t="shared" si="3"/>
        <v>13.310739351877512</v>
      </c>
    </row>
    <row r="36" spans="2:25" ht="19.5" customHeight="1">
      <c r="B36" s="12">
        <v>40385</v>
      </c>
      <c r="C36" s="7"/>
      <c r="D36" s="13">
        <v>32996</v>
      </c>
      <c r="E36" s="10">
        <f t="shared" si="4"/>
        <v>1066170</v>
      </c>
      <c r="F36" s="14">
        <f t="shared" si="5"/>
        <v>3957585</v>
      </c>
      <c r="G36" s="11"/>
      <c r="H36" s="13">
        <v>55864</v>
      </c>
      <c r="I36" s="10">
        <f t="shared" si="6"/>
        <v>1281720</v>
      </c>
      <c r="J36" s="14">
        <f t="shared" si="7"/>
        <v>4813479</v>
      </c>
      <c r="K36" s="11"/>
      <c r="L36" s="13">
        <v>55309</v>
      </c>
      <c r="M36" s="10">
        <f t="shared" si="8"/>
        <v>1282024</v>
      </c>
      <c r="N36" s="14">
        <f t="shared" si="9"/>
        <v>4511658</v>
      </c>
      <c r="O36" s="11"/>
      <c r="P36" s="13">
        <v>42466</v>
      </c>
      <c r="Q36" s="10">
        <f t="shared" si="10"/>
        <v>1327414</v>
      </c>
      <c r="R36" s="14">
        <f t="shared" si="11"/>
        <v>5091988</v>
      </c>
      <c r="S36" s="1"/>
      <c r="T36" s="15">
        <f t="shared" si="0"/>
        <v>-12843</v>
      </c>
      <c r="U36" s="18">
        <f t="shared" si="1"/>
        <v>-23.220452367607443</v>
      </c>
      <c r="V36" s="15">
        <f t="shared" si="12"/>
        <v>45390</v>
      </c>
      <c r="W36" s="18">
        <f t="shared" si="2"/>
        <v>3.540495341740872</v>
      </c>
      <c r="X36" s="15">
        <f t="shared" si="13"/>
        <v>580330</v>
      </c>
      <c r="Y36" s="18">
        <f t="shared" si="3"/>
        <v>12.862898739221812</v>
      </c>
    </row>
    <row r="37" spans="2:25" ht="19.5" customHeight="1">
      <c r="B37" s="12">
        <v>40386</v>
      </c>
      <c r="C37" s="7"/>
      <c r="D37" s="13">
        <v>44463</v>
      </c>
      <c r="E37" s="10">
        <f t="shared" si="4"/>
        <v>1110633</v>
      </c>
      <c r="F37" s="14">
        <f t="shared" si="5"/>
        <v>4002048</v>
      </c>
      <c r="G37" s="11"/>
      <c r="H37" s="13">
        <v>57357</v>
      </c>
      <c r="I37" s="10">
        <f t="shared" si="6"/>
        <v>1339077</v>
      </c>
      <c r="J37" s="14">
        <f t="shared" si="7"/>
        <v>4870836</v>
      </c>
      <c r="K37" s="11"/>
      <c r="L37" s="13">
        <v>35229</v>
      </c>
      <c r="M37" s="10">
        <f t="shared" si="8"/>
        <v>1317253</v>
      </c>
      <c r="N37" s="14">
        <f t="shared" si="9"/>
        <v>4546887</v>
      </c>
      <c r="O37" s="11"/>
      <c r="P37" s="13">
        <v>49503</v>
      </c>
      <c r="Q37" s="10">
        <f t="shared" si="10"/>
        <v>1376917</v>
      </c>
      <c r="R37" s="14">
        <f t="shared" si="11"/>
        <v>5141491</v>
      </c>
      <c r="S37" s="1"/>
      <c r="T37" s="15">
        <f t="shared" si="0"/>
        <v>14274</v>
      </c>
      <c r="U37" s="18">
        <f t="shared" si="1"/>
        <v>40.51775525845184</v>
      </c>
      <c r="V37" s="15">
        <f t="shared" si="12"/>
        <v>59664</v>
      </c>
      <c r="W37" s="18">
        <f t="shared" si="2"/>
        <v>4.529426010037555</v>
      </c>
      <c r="X37" s="15">
        <f t="shared" si="13"/>
        <v>594604</v>
      </c>
      <c r="Y37" s="18">
        <f t="shared" si="3"/>
        <v>13.077166861635225</v>
      </c>
    </row>
    <row r="38" spans="2:25" ht="19.5" customHeight="1">
      <c r="B38" s="12">
        <v>40387</v>
      </c>
      <c r="C38" s="7"/>
      <c r="D38" s="13">
        <v>49597</v>
      </c>
      <c r="E38" s="10">
        <f t="shared" si="4"/>
        <v>1160230</v>
      </c>
      <c r="F38" s="14">
        <f t="shared" si="5"/>
        <v>4051645</v>
      </c>
      <c r="G38" s="11"/>
      <c r="H38" s="13">
        <v>40793</v>
      </c>
      <c r="I38" s="10">
        <f t="shared" si="6"/>
        <v>1379870</v>
      </c>
      <c r="J38" s="14">
        <f t="shared" si="7"/>
        <v>4911629</v>
      </c>
      <c r="K38" s="11"/>
      <c r="L38" s="13">
        <v>47790</v>
      </c>
      <c r="M38" s="10">
        <f t="shared" si="8"/>
        <v>1365043</v>
      </c>
      <c r="N38" s="14">
        <f t="shared" si="9"/>
        <v>4594677</v>
      </c>
      <c r="O38" s="11"/>
      <c r="P38" s="13">
        <v>47837</v>
      </c>
      <c r="Q38" s="10">
        <f t="shared" si="10"/>
        <v>1424754</v>
      </c>
      <c r="R38" s="14">
        <f t="shared" si="11"/>
        <v>5189328</v>
      </c>
      <c r="S38" s="1"/>
      <c r="T38" s="15">
        <f t="shared" si="0"/>
        <v>47</v>
      </c>
      <c r="U38" s="18">
        <f t="shared" si="1"/>
        <v>0.0983469345051266</v>
      </c>
      <c r="V38" s="15">
        <f t="shared" si="12"/>
        <v>59711</v>
      </c>
      <c r="W38" s="18">
        <f t="shared" si="2"/>
        <v>4.374294436145967</v>
      </c>
      <c r="X38" s="15">
        <f t="shared" si="13"/>
        <v>594651</v>
      </c>
      <c r="Y38" s="18">
        <f t="shared" si="3"/>
        <v>12.94217199598579</v>
      </c>
    </row>
    <row r="39" spans="2:25" ht="19.5" customHeight="1">
      <c r="B39" s="12">
        <v>40388</v>
      </c>
      <c r="C39" s="7"/>
      <c r="D39" s="13">
        <v>52827</v>
      </c>
      <c r="E39" s="10">
        <f t="shared" si="4"/>
        <v>1213057</v>
      </c>
      <c r="F39" s="14">
        <f t="shared" si="5"/>
        <v>4104472</v>
      </c>
      <c r="G39" s="11"/>
      <c r="H39" s="13">
        <v>51100</v>
      </c>
      <c r="I39" s="10">
        <f t="shared" si="6"/>
        <v>1430970</v>
      </c>
      <c r="J39" s="14">
        <f t="shared" si="7"/>
        <v>4962729</v>
      </c>
      <c r="K39" s="11"/>
      <c r="L39" s="13">
        <v>50220</v>
      </c>
      <c r="M39" s="10">
        <f t="shared" si="8"/>
        <v>1415263</v>
      </c>
      <c r="N39" s="14">
        <f t="shared" si="9"/>
        <v>4644897</v>
      </c>
      <c r="O39" s="11"/>
      <c r="P39" s="13">
        <v>41919</v>
      </c>
      <c r="Q39" s="10">
        <f t="shared" si="10"/>
        <v>1466673</v>
      </c>
      <c r="R39" s="14">
        <f t="shared" si="11"/>
        <v>5231247</v>
      </c>
      <c r="S39" s="1"/>
      <c r="T39" s="15">
        <f t="shared" si="0"/>
        <v>-8301</v>
      </c>
      <c r="U39" s="18">
        <f t="shared" si="1"/>
        <v>-16.529271206690563</v>
      </c>
      <c r="V39" s="15">
        <f t="shared" si="12"/>
        <v>51410</v>
      </c>
      <c r="W39" s="18">
        <f t="shared" si="2"/>
        <v>3.632540382953557</v>
      </c>
      <c r="X39" s="15">
        <f t="shared" si="13"/>
        <v>586350</v>
      </c>
      <c r="Y39" s="18">
        <f t="shared" si="3"/>
        <v>12.623530726300281</v>
      </c>
    </row>
    <row r="40" spans="2:25" ht="19.5" customHeight="1">
      <c r="B40" s="12">
        <v>40389</v>
      </c>
      <c r="C40" s="7"/>
      <c r="D40" s="13">
        <v>30680</v>
      </c>
      <c r="E40" s="10">
        <f t="shared" si="4"/>
        <v>1243737</v>
      </c>
      <c r="F40" s="14">
        <f t="shared" si="5"/>
        <v>4135152</v>
      </c>
      <c r="G40" s="11"/>
      <c r="H40" s="20">
        <v>49914</v>
      </c>
      <c r="I40" s="10">
        <f t="shared" si="6"/>
        <v>1480884</v>
      </c>
      <c r="J40" s="14">
        <f t="shared" si="7"/>
        <v>5012643</v>
      </c>
      <c r="K40" s="11"/>
      <c r="L40" s="20">
        <v>39250</v>
      </c>
      <c r="M40" s="10">
        <f t="shared" si="8"/>
        <v>1454513</v>
      </c>
      <c r="N40" s="14">
        <f t="shared" si="9"/>
        <v>4684147</v>
      </c>
      <c r="O40" s="11"/>
      <c r="P40" s="13">
        <v>54282</v>
      </c>
      <c r="Q40" s="10">
        <f t="shared" si="10"/>
        <v>1520955</v>
      </c>
      <c r="R40" s="14">
        <f t="shared" si="11"/>
        <v>5285529</v>
      </c>
      <c r="S40" s="1"/>
      <c r="T40" s="15">
        <f t="shared" si="0"/>
        <v>15032</v>
      </c>
      <c r="U40" s="18">
        <f t="shared" si="1"/>
        <v>38.29808917197452</v>
      </c>
      <c r="V40" s="15">
        <f t="shared" si="12"/>
        <v>66442</v>
      </c>
      <c r="W40" s="18">
        <f t="shared" si="2"/>
        <v>4.567989423264007</v>
      </c>
      <c r="X40" s="15">
        <f t="shared" si="13"/>
        <v>601382</v>
      </c>
      <c r="Y40" s="18">
        <f t="shared" si="3"/>
        <v>12.838666250226563</v>
      </c>
    </row>
    <row r="41" spans="2:25" ht="19.5" customHeight="1">
      <c r="B41" s="12">
        <v>40390</v>
      </c>
      <c r="C41" s="7"/>
      <c r="D41" s="13">
        <v>45224</v>
      </c>
      <c r="E41" s="10">
        <f t="shared" si="4"/>
        <v>1288961</v>
      </c>
      <c r="F41" s="14">
        <f t="shared" si="5"/>
        <v>4180376</v>
      </c>
      <c r="G41" s="11"/>
      <c r="H41" s="20">
        <v>40189</v>
      </c>
      <c r="I41" s="10">
        <f t="shared" si="6"/>
        <v>1521073</v>
      </c>
      <c r="J41" s="14">
        <f t="shared" si="7"/>
        <v>5052832</v>
      </c>
      <c r="K41" s="11"/>
      <c r="L41" s="20">
        <v>51100</v>
      </c>
      <c r="M41" s="10">
        <f t="shared" si="8"/>
        <v>1505613</v>
      </c>
      <c r="N41" s="14">
        <f t="shared" si="9"/>
        <v>4735247</v>
      </c>
      <c r="O41" s="11"/>
      <c r="P41" s="13">
        <v>64808</v>
      </c>
      <c r="Q41" s="10">
        <f t="shared" si="10"/>
        <v>1585763</v>
      </c>
      <c r="R41" s="14">
        <f t="shared" si="11"/>
        <v>5350337</v>
      </c>
      <c r="S41" s="1"/>
      <c r="T41" s="11">
        <f t="shared" si="0"/>
        <v>13708</v>
      </c>
      <c r="U41" s="22">
        <f t="shared" si="1"/>
        <v>26.825831702544033</v>
      </c>
      <c r="V41" s="11">
        <f t="shared" si="12"/>
        <v>80150</v>
      </c>
      <c r="W41" s="22">
        <f t="shared" si="2"/>
        <v>5.323413121432932</v>
      </c>
      <c r="X41" s="15">
        <f t="shared" si="13"/>
        <v>615090</v>
      </c>
      <c r="Y41" s="18">
        <f t="shared" si="3"/>
        <v>12.989607511498344</v>
      </c>
    </row>
    <row r="42" spans="2:24" ht="19.5" customHeight="1">
      <c r="B42" s="40" t="s">
        <v>14</v>
      </c>
      <c r="C42" s="7"/>
      <c r="D42" s="27" t="s">
        <v>15</v>
      </c>
      <c r="E42" s="28"/>
      <c r="F42" s="23">
        <f>D7+D43</f>
        <v>4180376</v>
      </c>
      <c r="G42" s="11"/>
      <c r="H42" s="27" t="s">
        <v>16</v>
      </c>
      <c r="I42" s="28"/>
      <c r="J42" s="23">
        <f>H43+H7</f>
        <v>5052832</v>
      </c>
      <c r="K42" s="11"/>
      <c r="L42" s="27" t="s">
        <v>17</v>
      </c>
      <c r="M42" s="28"/>
      <c r="N42" s="23">
        <f>L43+L7</f>
        <v>4735247</v>
      </c>
      <c r="O42" s="11"/>
      <c r="P42" s="29" t="s">
        <v>18</v>
      </c>
      <c r="Q42" s="30"/>
      <c r="R42" s="23">
        <f>SUM(P11:P41)+P7</f>
        <v>5350337</v>
      </c>
      <c r="T42" s="8"/>
      <c r="U42" s="8"/>
      <c r="V42" s="3"/>
      <c r="W42" s="3"/>
      <c r="X42" s="3"/>
    </row>
    <row r="43" spans="2:18" ht="18" customHeight="1">
      <c r="B43" s="41"/>
      <c r="D43" s="25">
        <f>SUM(D11:D41)</f>
        <v>1288961</v>
      </c>
      <c r="E43" s="26"/>
      <c r="F43" s="24"/>
      <c r="G43" s="1"/>
      <c r="H43" s="25">
        <f>SUM(H11:H41)</f>
        <v>1521073</v>
      </c>
      <c r="I43" s="26"/>
      <c r="J43" s="24"/>
      <c r="K43" s="1"/>
      <c r="L43" s="25">
        <f>SUM(L11:L41)</f>
        <v>1505613</v>
      </c>
      <c r="M43" s="26"/>
      <c r="N43" s="24"/>
      <c r="O43" s="1"/>
      <c r="P43" s="25">
        <f>SUM(P11:P41)</f>
        <v>1585763</v>
      </c>
      <c r="Q43" s="26"/>
      <c r="R43" s="24"/>
    </row>
  </sheetData>
  <sheetProtection/>
  <mergeCells count="44">
    <mergeCell ref="R9:R10"/>
    <mergeCell ref="B2:Y2"/>
    <mergeCell ref="B3:Y3"/>
    <mergeCell ref="T5:Y7"/>
    <mergeCell ref="N9:N10"/>
    <mergeCell ref="P9:P10"/>
    <mergeCell ref="B9:B10"/>
    <mergeCell ref="Q9:Q10"/>
    <mergeCell ref="I9:I10"/>
    <mergeCell ref="J9:J10"/>
    <mergeCell ref="L9:L10"/>
    <mergeCell ref="M9:M10"/>
    <mergeCell ref="D9:D10"/>
    <mergeCell ref="E9:E10"/>
    <mergeCell ref="F9:F10"/>
    <mergeCell ref="H9:H10"/>
    <mergeCell ref="T9:U9"/>
    <mergeCell ref="V9:W9"/>
    <mergeCell ref="X9:Y9"/>
    <mergeCell ref="D5:F5"/>
    <mergeCell ref="D6:F6"/>
    <mergeCell ref="D7:F7"/>
    <mergeCell ref="H5:J5"/>
    <mergeCell ref="H6:J6"/>
    <mergeCell ref="H7:J7"/>
    <mergeCell ref="L5:N5"/>
    <mergeCell ref="L6:N6"/>
    <mergeCell ref="L7:N7"/>
    <mergeCell ref="P5:R5"/>
    <mergeCell ref="P6:R6"/>
    <mergeCell ref="P7:R7"/>
    <mergeCell ref="B42:B43"/>
    <mergeCell ref="D42:E42"/>
    <mergeCell ref="D43:E43"/>
    <mergeCell ref="F42:F43"/>
    <mergeCell ref="H42:I42"/>
    <mergeCell ref="R42:R43"/>
    <mergeCell ref="P43:Q43"/>
    <mergeCell ref="J42:J43"/>
    <mergeCell ref="H43:I43"/>
    <mergeCell ref="L42:M42"/>
    <mergeCell ref="N42:N43"/>
    <mergeCell ref="L43:M43"/>
    <mergeCell ref="P42:Q42"/>
  </mergeCells>
  <conditionalFormatting sqref="T11:Y38 T37:T41 U38:X41 Y39:Y41">
    <cfRule type="cellIs" priority="1" dxfId="3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3:R43 Q4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hakan-seven</cp:lastModifiedBy>
  <cp:lastPrinted>2010-07-01T05:27:02Z</cp:lastPrinted>
  <dcterms:created xsi:type="dcterms:W3CDTF">2003-10-20T07:27:17Z</dcterms:created>
  <dcterms:modified xsi:type="dcterms:W3CDTF">2010-08-02T07:54:55Z</dcterms:modified>
  <cp:category/>
  <cp:version/>
  <cp:contentType/>
  <cp:contentStatus/>
</cp:coreProperties>
</file>