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Mayıs-2010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<sst xmlns="http://schemas.openxmlformats.org/spreadsheetml/2006/main" count="38" uniqueCount="19">
  <si>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TARİH</t>
  </si>
  <si>
    <t>AYLIK</t>
  </si>
  <si>
    <t>YILLIK</t>
  </si>
  <si>
    <t>GEÇEN AYLAR DEVİR</t>
  </si>
  <si>
    <t>GÜNLÜK</t>
  </si>
  <si>
    <t xml:space="preserve">2007 YILI </t>
  </si>
  <si>
    <t xml:space="preserve">2008 YILI 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</si>
  <si>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</si>
  <si>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</si>
  <si>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</si>
  <si>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</si>
  <si>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</si>
  <si>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</si>
  <si>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2010 / 2009 YILI KARŞILAŞTIRMASI</t>
  </si>
  <si>
    <t>TOPLAM</t>
  </si>
  <si>
    <t>2007 YILI MAYIS</t>
  </si>
  <si>
    <t>2008 YILI MAYIS</t>
  </si>
  <si>
    <t>2009 YILI MAYIS</t>
  </si>
  <si>
    <t>2010 YILI MAYIS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</si>
</sst>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</numFmts>
  <fonts count="49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hair"/>
      <right style="dotted"/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hair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85" fontId="3" fillId="0" borderId="17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5" fontId="6" fillId="0" borderId="28" xfId="0" applyNumberFormat="1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185" fontId="6" fillId="0" borderId="33" xfId="0" applyNumberFormat="1" applyFont="1" applyBorder="1" applyAlignment="1">
      <alignment horizontal="center" vertical="center" wrapText="1"/>
    </xf>
    <xf numFmtId="185" fontId="6" fillId="0" borderId="34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85" fontId="13" fillId="0" borderId="25" xfId="0" applyNumberFormat="1" applyFont="1" applyBorder="1" applyAlignment="1" quotePrefix="1">
      <alignment horizontal="center" vertical="center"/>
    </xf>
    <xf numFmtId="185" fontId="13" fillId="0" borderId="26" xfId="0" applyNumberFormat="1" applyFont="1" applyBorder="1" applyAlignment="1">
      <alignment horizontal="center" vertical="center"/>
    </xf>
    <xf numFmtId="185" fontId="13" fillId="0" borderId="2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85" fontId="10" fillId="0" borderId="18" xfId="0" applyNumberFormat="1" applyFont="1" applyBorder="1" applyAlignment="1">
      <alignment horizontal="center" vertical="center"/>
    </xf>
    <xf numFmtId="185" fontId="10" fillId="0" borderId="35" xfId="0" applyNumberFormat="1" applyFont="1" applyBorder="1" applyAlignment="1">
      <alignment horizontal="center" vertical="center"/>
    </xf>
    <xf numFmtId="185" fontId="3" fillId="0" borderId="25" xfId="0" applyNumberFormat="1" applyFont="1" applyBorder="1" applyAlignment="1">
      <alignment horizontal="center" vertical="center"/>
    </xf>
    <xf numFmtId="185" fontId="3" fillId="0" borderId="26" xfId="0" applyNumberFormat="1" applyFont="1" applyBorder="1" applyAlignment="1">
      <alignment horizontal="center" vertical="center"/>
    </xf>
    <xf numFmtId="185" fontId="3" fillId="0" borderId="39" xfId="0" applyNumberFormat="1" applyFont="1" applyBorder="1" applyAlignment="1">
      <alignment horizontal="center" vertical="center"/>
    </xf>
    <xf numFmtId="185" fontId="3" fillId="0" borderId="4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"/>
  <sheetViews>
    <sheetView showGridLines="0" tabSelected="1" view="pageBreakPreview" zoomScale="75" zoomScaleSheetLayoutView="75" workbookViewId="0" topLeftCell="G36">
      <selection activeCell="P43" sqref="P43:Q43"/>
    </sheetView>
  </sheetViews>
  <sheetFormatPr defaultColWidth="9.00390625" defaultRowHeight="15" customHeight="1"/>
  <cols>
    <col min="1" max="1" width="0.875" style="2" customWidth="1"/>
    <col min="2" max="2" width="10.75390625" style="3" customWidth="1"/>
    <col min="3" max="3" width="0.875" style="3" customWidth="1"/>
    <col min="4" max="5" width="10.25390625" style="3" customWidth="1"/>
    <col min="6" max="6" width="11.75390625" style="3" customWidth="1"/>
    <col min="7" max="7" width="0.875" style="3" customWidth="1"/>
    <col min="8" max="9" width="10.25390625" style="3" customWidth="1"/>
    <col min="10" max="10" width="11.75390625" style="3" customWidth="1"/>
    <col min="11" max="11" width="0.875" style="3" customWidth="1"/>
    <col min="12" max="12" width="10.25390625" style="2" customWidth="1"/>
    <col min="13" max="13" width="10.25390625" style="3" customWidth="1"/>
    <col min="14" max="14" width="11.75390625" style="3" customWidth="1"/>
    <col min="15" max="15" width="0.875" style="3" customWidth="1"/>
    <col min="16" max="16" width="10.25390625" style="3" customWidth="1"/>
    <col min="17" max="17" width="10.25390625" style="2" customWidth="1"/>
    <col min="18" max="18" width="11.75390625" style="3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0.75390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24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2:25" ht="36" customHeight="1">
      <c r="B3" s="25" t="s">
        <v>12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ht="4.5" customHeight="1"/>
    <row r="5" spans="4:25" ht="24.75" customHeight="1">
      <c r="D5" s="26" t="s">
        <v>5</v>
      </c>
      <c r="E5" s="45"/>
      <c r="F5" s="46"/>
      <c r="G5" s="18"/>
      <c r="H5" s="26" t="s">
        <v>6</v>
      </c>
      <c r="I5" s="45"/>
      <c r="J5" s="46"/>
      <c r="K5" s="18"/>
      <c r="L5" s="26" t="s">
        <v>7</v>
      </c>
      <c r="M5" s="45"/>
      <c r="N5" s="46"/>
      <c r="O5" s="18"/>
      <c r="P5" s="26" t="s">
        <v>8</v>
      </c>
      <c r="Q5" s="45"/>
      <c r="R5" s="46"/>
      <c r="T5" s="26" t="s">
        <v>13</v>
      </c>
      <c r="U5" s="27"/>
      <c r="V5" s="27"/>
      <c r="W5" s="27"/>
      <c r="X5" s="27"/>
      <c r="Y5" s="28"/>
    </row>
    <row r="6" spans="4:25" ht="21.75" customHeight="1">
      <c r="D6" s="47" t="s">
        <v>3</v>
      </c>
      <c r="E6" s="48"/>
      <c r="F6" s="49"/>
      <c r="H6" s="47" t="s">
        <v>3</v>
      </c>
      <c r="I6" s="48"/>
      <c r="J6" s="49"/>
      <c r="L6" s="47" t="s">
        <v>3</v>
      </c>
      <c r="M6" s="48"/>
      <c r="N6" s="49"/>
      <c r="P6" s="47" t="s">
        <v>3</v>
      </c>
      <c r="Q6" s="48"/>
      <c r="R6" s="49"/>
      <c r="T6" s="29"/>
      <c r="U6" s="30"/>
      <c r="V6" s="30"/>
      <c r="W6" s="30"/>
      <c r="X6" s="30"/>
      <c r="Y6" s="31"/>
    </row>
    <row r="7" spans="4:25" ht="21.75" customHeight="1">
      <c r="D7" s="50">
        <v>968527</v>
      </c>
      <c r="E7" s="51"/>
      <c r="F7" s="52"/>
      <c r="G7" s="20"/>
      <c r="H7" s="50">
        <v>1124947</v>
      </c>
      <c r="I7" s="51"/>
      <c r="J7" s="52"/>
      <c r="K7" s="20"/>
      <c r="L7" s="50">
        <v>968146</v>
      </c>
      <c r="M7" s="51"/>
      <c r="N7" s="52"/>
      <c r="O7" s="20"/>
      <c r="P7" s="50">
        <v>1116726</v>
      </c>
      <c r="Q7" s="51"/>
      <c r="R7" s="52"/>
      <c r="S7" s="8"/>
      <c r="T7" s="32"/>
      <c r="U7" s="33"/>
      <c r="V7" s="33"/>
      <c r="W7" s="33"/>
      <c r="X7" s="33"/>
      <c r="Y7" s="34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37" t="s">
        <v>0</v>
      </c>
      <c r="C9" s="6"/>
      <c r="D9" s="35" t="s">
        <v>4</v>
      </c>
      <c r="E9" s="39" t="s">
        <v>1</v>
      </c>
      <c r="F9" s="22" t="s">
        <v>2</v>
      </c>
      <c r="G9" s="5"/>
      <c r="H9" s="35" t="s">
        <v>4</v>
      </c>
      <c r="I9" s="39" t="s">
        <v>1</v>
      </c>
      <c r="J9" s="22" t="s">
        <v>2</v>
      </c>
      <c r="K9" s="5"/>
      <c r="L9" s="35" t="s">
        <v>4</v>
      </c>
      <c r="M9" s="39" t="s">
        <v>1</v>
      </c>
      <c r="N9" s="22" t="s">
        <v>2</v>
      </c>
      <c r="O9" s="5"/>
      <c r="P9" s="35" t="s">
        <v>4</v>
      </c>
      <c r="Q9" s="39" t="s">
        <v>1</v>
      </c>
      <c r="R9" s="22" t="s">
        <v>2</v>
      </c>
      <c r="S9" s="5"/>
      <c r="T9" s="41" t="s">
        <v>4</v>
      </c>
      <c r="U9" s="42"/>
      <c r="V9" s="43" t="s">
        <v>1</v>
      </c>
      <c r="W9" s="44"/>
      <c r="X9" s="43" t="s">
        <v>2</v>
      </c>
      <c r="Y9" s="44"/>
      <c r="Z9" s="5"/>
      <c r="AA9" s="5"/>
      <c r="AB9" s="5"/>
    </row>
    <row r="10" spans="2:28" s="4" customFormat="1" ht="21" customHeight="1">
      <c r="B10" s="38"/>
      <c r="C10" s="6"/>
      <c r="D10" s="36"/>
      <c r="E10" s="40"/>
      <c r="F10" s="23"/>
      <c r="G10" s="5"/>
      <c r="H10" s="36"/>
      <c r="I10" s="40"/>
      <c r="J10" s="23"/>
      <c r="K10" s="5"/>
      <c r="L10" s="36"/>
      <c r="M10" s="40"/>
      <c r="N10" s="23"/>
      <c r="O10" s="5"/>
      <c r="P10" s="36"/>
      <c r="Q10" s="40"/>
      <c r="R10" s="23"/>
      <c r="S10" s="5"/>
      <c r="T10" s="16" t="s">
        <v>9</v>
      </c>
      <c r="U10" s="17" t="s">
        <v>10</v>
      </c>
      <c r="V10" s="16" t="s">
        <v>9</v>
      </c>
      <c r="W10" s="17" t="s">
        <v>10</v>
      </c>
      <c r="X10" s="16" t="s">
        <v>9</v>
      </c>
      <c r="Y10" s="17" t="s">
        <v>10</v>
      </c>
      <c r="Z10" s="5"/>
      <c r="AA10" s="5"/>
      <c r="AB10" s="5"/>
    </row>
    <row r="11" spans="1:25" ht="19.5" customHeight="1">
      <c r="A11" s="2">
        <v>16</v>
      </c>
      <c r="B11" s="12">
        <v>40299</v>
      </c>
      <c r="C11" s="7"/>
      <c r="D11" s="13">
        <v>24395</v>
      </c>
      <c r="E11" s="10">
        <f>D11</f>
        <v>24395</v>
      </c>
      <c r="F11" s="14">
        <f>E11+D7</f>
        <v>992922</v>
      </c>
      <c r="G11" s="11"/>
      <c r="H11" s="13">
        <v>30364</v>
      </c>
      <c r="I11" s="10">
        <f>H11</f>
        <v>30364</v>
      </c>
      <c r="J11" s="14">
        <f>I11+H7</f>
        <v>1155311</v>
      </c>
      <c r="K11" s="11"/>
      <c r="L11" s="13">
        <v>33553</v>
      </c>
      <c r="M11" s="10">
        <f>L11</f>
        <v>33553</v>
      </c>
      <c r="N11" s="14">
        <f>M11+L7</f>
        <v>1001699</v>
      </c>
      <c r="O11" s="11"/>
      <c r="P11" s="13">
        <v>50656</v>
      </c>
      <c r="Q11" s="10">
        <f>P11</f>
        <v>50656</v>
      </c>
      <c r="R11" s="14">
        <f>Q11+P7</f>
        <v>1167382</v>
      </c>
      <c r="S11" s="1"/>
      <c r="T11" s="15">
        <f>IF(P11="","",P11-L11)</f>
        <v>17103</v>
      </c>
      <c r="U11" s="19">
        <f>IF(P11="","",((T11/L11)*100))</f>
        <v>50.973087354334936</v>
      </c>
      <c r="V11" s="15">
        <f>IF(P11&lt;1,"",Q11-M11)</f>
        <v>17103</v>
      </c>
      <c r="W11" s="19">
        <f>IF(P11="","",((V11/M11)*100))</f>
        <v>50.973087354334936</v>
      </c>
      <c r="X11" s="15">
        <f>IF(P11&lt;1,"",R11-N11)</f>
        <v>165683</v>
      </c>
      <c r="Y11" s="19">
        <f>IF(P11="","",((X11/N11)*100))</f>
        <v>16.54019820325267</v>
      </c>
    </row>
    <row r="12" spans="2:25" ht="19.5" customHeight="1">
      <c r="B12" s="12">
        <v>40300</v>
      </c>
      <c r="C12" s="7"/>
      <c r="D12" s="13">
        <v>17506</v>
      </c>
      <c r="E12" s="10">
        <f>E11+D12</f>
        <v>41901</v>
      </c>
      <c r="F12" s="14">
        <f>F11+D12</f>
        <v>1010428</v>
      </c>
      <c r="G12" s="11"/>
      <c r="H12" s="13">
        <v>29797</v>
      </c>
      <c r="I12" s="10">
        <f>I11+H12</f>
        <v>60161</v>
      </c>
      <c r="J12" s="14">
        <f>J11+H12</f>
        <v>1185108</v>
      </c>
      <c r="K12" s="11"/>
      <c r="L12" s="13">
        <v>34303</v>
      </c>
      <c r="M12" s="10">
        <f>M11+L12</f>
        <v>67856</v>
      </c>
      <c r="N12" s="14">
        <f>N11+L12</f>
        <v>1036002</v>
      </c>
      <c r="O12" s="11"/>
      <c r="P12" s="13">
        <v>45542</v>
      </c>
      <c r="Q12" s="10">
        <f>IF(P12="","",(Q11+P12))</f>
        <v>96198</v>
      </c>
      <c r="R12" s="14">
        <f>IF(P12="","",(R11+P12))</f>
        <v>1212924</v>
      </c>
      <c r="S12" s="1"/>
      <c r="T12" s="15">
        <f aca="true" t="shared" si="0" ref="T12:T41">IF(P12="","",P12-L12)</f>
        <v>11239</v>
      </c>
      <c r="U12" s="19">
        <f aca="true" t="shared" si="1" ref="U12:U41">IF(P12="","",((T12/L12)*100))</f>
        <v>32.7638982013235</v>
      </c>
      <c r="V12" s="15">
        <f>IF(P12="","",Q12-M12)</f>
        <v>28342</v>
      </c>
      <c r="W12" s="19">
        <f aca="true" t="shared" si="2" ref="W12:W41">IF(P12="","",((V12/M12)*100))</f>
        <v>41.76786135345437</v>
      </c>
      <c r="X12" s="15">
        <f>IF(P12="","",R12-N12)</f>
        <v>176922</v>
      </c>
      <c r="Y12" s="19">
        <f aca="true" t="shared" si="3" ref="Y12:Y41">IF(P12="","",((X12/N12)*100))</f>
        <v>17.077380159497764</v>
      </c>
    </row>
    <row r="13" spans="2:25" ht="19.5" customHeight="1">
      <c r="B13" s="12">
        <v>40301</v>
      </c>
      <c r="C13" s="7"/>
      <c r="D13" s="13">
        <v>11420</v>
      </c>
      <c r="E13" s="10">
        <f aca="true" t="shared" si="4" ref="E13:E41">E12+D13</f>
        <v>53321</v>
      </c>
      <c r="F13" s="14">
        <f aca="true" t="shared" si="5" ref="F13:F41">F12+D13</f>
        <v>1021848</v>
      </c>
      <c r="G13" s="11"/>
      <c r="H13" s="13">
        <v>37945</v>
      </c>
      <c r="I13" s="10">
        <f aca="true" t="shared" si="6" ref="I13:I41">I12+H13</f>
        <v>98106</v>
      </c>
      <c r="J13" s="14">
        <f aca="true" t="shared" si="7" ref="J13:J41">J12+H13</f>
        <v>1223053</v>
      </c>
      <c r="K13" s="11"/>
      <c r="L13" s="13">
        <v>29760</v>
      </c>
      <c r="M13" s="10">
        <f aca="true" t="shared" si="8" ref="M13:M41">M12+L13</f>
        <v>97616</v>
      </c>
      <c r="N13" s="14">
        <f aca="true" t="shared" si="9" ref="N13:N41">N12+L13</f>
        <v>1065762</v>
      </c>
      <c r="O13" s="11"/>
      <c r="P13" s="13">
        <v>23510</v>
      </c>
      <c r="Q13" s="10">
        <f aca="true" t="shared" si="10" ref="Q13:Q41">IF(P13="","",(Q12+P13))</f>
        <v>119708</v>
      </c>
      <c r="R13" s="14">
        <f aca="true" t="shared" si="11" ref="R13:R41">IF(P13="","",(R12+P13))</f>
        <v>1236434</v>
      </c>
      <c r="S13" s="1"/>
      <c r="T13" s="15">
        <f t="shared" si="0"/>
        <v>-6250</v>
      </c>
      <c r="U13" s="19">
        <f t="shared" si="1"/>
        <v>-21.001344086021508</v>
      </c>
      <c r="V13" s="15">
        <f aca="true" t="shared" si="12" ref="V13:V41">IF(P13="","",Q13-M13)</f>
        <v>22092</v>
      </c>
      <c r="W13" s="19">
        <f t="shared" si="2"/>
        <v>22.631535813801015</v>
      </c>
      <c r="X13" s="15">
        <f aca="true" t="shared" si="13" ref="X13:X41">IF(P13="","",R13-N13)</f>
        <v>170672</v>
      </c>
      <c r="Y13" s="19">
        <f t="shared" si="3"/>
        <v>16.01408194324812</v>
      </c>
    </row>
    <row r="14" spans="2:25" ht="19.5" customHeight="1">
      <c r="B14" s="12">
        <v>40302</v>
      </c>
      <c r="C14" s="7"/>
      <c r="D14" s="13">
        <v>18995</v>
      </c>
      <c r="E14" s="10">
        <f t="shared" si="4"/>
        <v>72316</v>
      </c>
      <c r="F14" s="14">
        <f t="shared" si="5"/>
        <v>1040843</v>
      </c>
      <c r="G14" s="11"/>
      <c r="H14" s="13">
        <v>36358</v>
      </c>
      <c r="I14" s="10">
        <f t="shared" si="6"/>
        <v>134464</v>
      </c>
      <c r="J14" s="14">
        <f t="shared" si="7"/>
        <v>1259411</v>
      </c>
      <c r="K14" s="11"/>
      <c r="L14" s="13">
        <v>17109</v>
      </c>
      <c r="M14" s="10">
        <f t="shared" si="8"/>
        <v>114725</v>
      </c>
      <c r="N14" s="14">
        <f t="shared" si="9"/>
        <v>1082871</v>
      </c>
      <c r="O14" s="11"/>
      <c r="P14" s="13">
        <v>30831</v>
      </c>
      <c r="Q14" s="10">
        <f t="shared" si="10"/>
        <v>150539</v>
      </c>
      <c r="R14" s="14">
        <f t="shared" si="11"/>
        <v>1267265</v>
      </c>
      <c r="S14" s="1"/>
      <c r="T14" s="15">
        <f t="shared" si="0"/>
        <v>13722</v>
      </c>
      <c r="U14" s="19">
        <f t="shared" si="1"/>
        <v>80.20340171839383</v>
      </c>
      <c r="V14" s="15">
        <f t="shared" si="12"/>
        <v>35814</v>
      </c>
      <c r="W14" s="19">
        <f t="shared" si="2"/>
        <v>31.217258662017873</v>
      </c>
      <c r="X14" s="15">
        <f t="shared" si="13"/>
        <v>184394</v>
      </c>
      <c r="Y14" s="19">
        <f t="shared" si="3"/>
        <v>17.028251749285005</v>
      </c>
    </row>
    <row r="15" spans="2:25" ht="19.5" customHeight="1">
      <c r="B15" s="12">
        <v>40303</v>
      </c>
      <c r="C15" s="7"/>
      <c r="D15" s="13">
        <v>29345</v>
      </c>
      <c r="E15" s="10">
        <f t="shared" si="4"/>
        <v>101661</v>
      </c>
      <c r="F15" s="14">
        <f t="shared" si="5"/>
        <v>1070188</v>
      </c>
      <c r="G15" s="11"/>
      <c r="H15" s="13">
        <v>20391</v>
      </c>
      <c r="I15" s="10">
        <f t="shared" si="6"/>
        <v>154855</v>
      </c>
      <c r="J15" s="14">
        <f t="shared" si="7"/>
        <v>1279802</v>
      </c>
      <c r="K15" s="11"/>
      <c r="L15" s="13">
        <v>23001</v>
      </c>
      <c r="M15" s="10">
        <f t="shared" si="8"/>
        <v>137726</v>
      </c>
      <c r="N15" s="14">
        <f t="shared" si="9"/>
        <v>1105872</v>
      </c>
      <c r="O15" s="11"/>
      <c r="P15" s="13">
        <v>26542</v>
      </c>
      <c r="Q15" s="10">
        <f t="shared" si="10"/>
        <v>177081</v>
      </c>
      <c r="R15" s="14">
        <f t="shared" si="11"/>
        <v>1293807</v>
      </c>
      <c r="S15" s="1"/>
      <c r="T15" s="15">
        <f t="shared" si="0"/>
        <v>3541</v>
      </c>
      <c r="U15" s="19">
        <f t="shared" si="1"/>
        <v>15.394982826833617</v>
      </c>
      <c r="V15" s="15">
        <f t="shared" si="12"/>
        <v>39355</v>
      </c>
      <c r="W15" s="19">
        <f t="shared" si="2"/>
        <v>28.57485151677969</v>
      </c>
      <c r="X15" s="15">
        <f t="shared" si="13"/>
        <v>187935</v>
      </c>
      <c r="Y15" s="19">
        <f t="shared" si="3"/>
        <v>16.99428143582621</v>
      </c>
    </row>
    <row r="16" spans="2:25" ht="19.5" customHeight="1">
      <c r="B16" s="12">
        <v>40304</v>
      </c>
      <c r="C16" s="7"/>
      <c r="D16" s="13">
        <v>30072</v>
      </c>
      <c r="E16" s="10">
        <f t="shared" si="4"/>
        <v>131733</v>
      </c>
      <c r="F16" s="14">
        <f t="shared" si="5"/>
        <v>1100260</v>
      </c>
      <c r="G16" s="11"/>
      <c r="H16" s="13">
        <v>29053</v>
      </c>
      <c r="I16" s="10">
        <f t="shared" si="6"/>
        <v>183908</v>
      </c>
      <c r="J16" s="14">
        <f t="shared" si="7"/>
        <v>1308855</v>
      </c>
      <c r="K16" s="11"/>
      <c r="L16" s="13">
        <v>21574</v>
      </c>
      <c r="M16" s="10">
        <f t="shared" si="8"/>
        <v>159300</v>
      </c>
      <c r="N16" s="14">
        <f t="shared" si="9"/>
        <v>1127446</v>
      </c>
      <c r="O16" s="11"/>
      <c r="P16" s="13">
        <v>26585</v>
      </c>
      <c r="Q16" s="10">
        <f t="shared" si="10"/>
        <v>203666</v>
      </c>
      <c r="R16" s="14">
        <f t="shared" si="11"/>
        <v>1320392</v>
      </c>
      <c r="S16" s="1"/>
      <c r="T16" s="15">
        <f t="shared" si="0"/>
        <v>5011</v>
      </c>
      <c r="U16" s="19">
        <f t="shared" si="1"/>
        <v>23.227032539167517</v>
      </c>
      <c r="V16" s="15">
        <f t="shared" si="12"/>
        <v>44366</v>
      </c>
      <c r="W16" s="19">
        <f t="shared" si="2"/>
        <v>27.850596359070934</v>
      </c>
      <c r="X16" s="15">
        <f t="shared" si="13"/>
        <v>192946</v>
      </c>
      <c r="Y16" s="19">
        <f t="shared" si="3"/>
        <v>17.113546901581095</v>
      </c>
    </row>
    <row r="17" spans="2:25" ht="19.5" customHeight="1">
      <c r="B17" s="12">
        <v>40305</v>
      </c>
      <c r="C17" s="7"/>
      <c r="D17" s="13">
        <v>16544</v>
      </c>
      <c r="E17" s="10">
        <f t="shared" si="4"/>
        <v>148277</v>
      </c>
      <c r="F17" s="14">
        <f t="shared" si="5"/>
        <v>1116804</v>
      </c>
      <c r="G17" s="11"/>
      <c r="H17" s="13">
        <v>25449</v>
      </c>
      <c r="I17" s="10">
        <f t="shared" si="6"/>
        <v>209357</v>
      </c>
      <c r="J17" s="14">
        <f t="shared" si="7"/>
        <v>1334304</v>
      </c>
      <c r="K17" s="11"/>
      <c r="L17" s="13">
        <v>17962</v>
      </c>
      <c r="M17" s="10">
        <f t="shared" si="8"/>
        <v>177262</v>
      </c>
      <c r="N17" s="14">
        <f t="shared" si="9"/>
        <v>1145408</v>
      </c>
      <c r="O17" s="11"/>
      <c r="P17" s="13">
        <v>38127</v>
      </c>
      <c r="Q17" s="10">
        <f t="shared" si="10"/>
        <v>241793</v>
      </c>
      <c r="R17" s="14">
        <f t="shared" si="11"/>
        <v>1358519</v>
      </c>
      <c r="S17" s="1"/>
      <c r="T17" s="15">
        <f t="shared" si="0"/>
        <v>20165</v>
      </c>
      <c r="U17" s="19">
        <f t="shared" si="1"/>
        <v>112.26478120476561</v>
      </c>
      <c r="V17" s="15">
        <f t="shared" si="12"/>
        <v>64531</v>
      </c>
      <c r="W17" s="19">
        <f t="shared" si="2"/>
        <v>36.40430549130665</v>
      </c>
      <c r="X17" s="15">
        <f t="shared" si="13"/>
        <v>213111</v>
      </c>
      <c r="Y17" s="19">
        <f t="shared" si="3"/>
        <v>18.605684611946135</v>
      </c>
    </row>
    <row r="18" spans="2:25" ht="19.5" customHeight="1">
      <c r="B18" s="12">
        <v>40306</v>
      </c>
      <c r="C18" s="7"/>
      <c r="D18" s="13">
        <v>23582</v>
      </c>
      <c r="E18" s="10">
        <f t="shared" si="4"/>
        <v>171859</v>
      </c>
      <c r="F18" s="14">
        <f t="shared" si="5"/>
        <v>1140386</v>
      </c>
      <c r="G18" s="11"/>
      <c r="H18" s="13">
        <v>25009</v>
      </c>
      <c r="I18" s="10">
        <f t="shared" si="6"/>
        <v>234366</v>
      </c>
      <c r="J18" s="14">
        <f t="shared" si="7"/>
        <v>1359313</v>
      </c>
      <c r="K18" s="11"/>
      <c r="L18" s="13">
        <v>26542</v>
      </c>
      <c r="M18" s="10">
        <f t="shared" si="8"/>
        <v>203804</v>
      </c>
      <c r="N18" s="14">
        <f t="shared" si="9"/>
        <v>1171950</v>
      </c>
      <c r="O18" s="11"/>
      <c r="P18" s="13">
        <v>48608</v>
      </c>
      <c r="Q18" s="10">
        <f t="shared" si="10"/>
        <v>290401</v>
      </c>
      <c r="R18" s="14">
        <f t="shared" si="11"/>
        <v>1407127</v>
      </c>
      <c r="S18" s="1"/>
      <c r="T18" s="15">
        <f t="shared" si="0"/>
        <v>22066</v>
      </c>
      <c r="U18" s="19">
        <f t="shared" si="1"/>
        <v>83.13616155527089</v>
      </c>
      <c r="V18" s="15">
        <f t="shared" si="12"/>
        <v>86597</v>
      </c>
      <c r="W18" s="19">
        <f t="shared" si="2"/>
        <v>42.49033385016977</v>
      </c>
      <c r="X18" s="15">
        <f t="shared" si="13"/>
        <v>235177</v>
      </c>
      <c r="Y18" s="19">
        <f t="shared" si="3"/>
        <v>20.06715303553906</v>
      </c>
    </row>
    <row r="19" spans="2:25" ht="19.5" customHeight="1">
      <c r="B19" s="12">
        <v>40307</v>
      </c>
      <c r="C19" s="7"/>
      <c r="D19" s="13">
        <v>23644</v>
      </c>
      <c r="E19" s="10">
        <f t="shared" si="4"/>
        <v>195503</v>
      </c>
      <c r="F19" s="14">
        <f t="shared" si="5"/>
        <v>1164030</v>
      </c>
      <c r="G19" s="11"/>
      <c r="H19" s="13">
        <v>33099</v>
      </c>
      <c r="I19" s="10">
        <f t="shared" si="6"/>
        <v>267465</v>
      </c>
      <c r="J19" s="14">
        <f t="shared" si="7"/>
        <v>1392412</v>
      </c>
      <c r="K19" s="11"/>
      <c r="L19" s="13">
        <v>37538</v>
      </c>
      <c r="M19" s="10">
        <f t="shared" si="8"/>
        <v>241342</v>
      </c>
      <c r="N19" s="14">
        <f t="shared" si="9"/>
        <v>1209488</v>
      </c>
      <c r="O19" s="11"/>
      <c r="P19" s="13">
        <v>43569</v>
      </c>
      <c r="Q19" s="10">
        <f t="shared" si="10"/>
        <v>333970</v>
      </c>
      <c r="R19" s="14">
        <f t="shared" si="11"/>
        <v>1450696</v>
      </c>
      <c r="S19" s="1"/>
      <c r="T19" s="15">
        <f t="shared" si="0"/>
        <v>6031</v>
      </c>
      <c r="U19" s="19">
        <f t="shared" si="1"/>
        <v>16.066386062123712</v>
      </c>
      <c r="V19" s="15">
        <f t="shared" si="12"/>
        <v>92628</v>
      </c>
      <c r="W19" s="19">
        <f t="shared" si="2"/>
        <v>38.38038965451517</v>
      </c>
      <c r="X19" s="15">
        <f t="shared" si="13"/>
        <v>241208</v>
      </c>
      <c r="Y19" s="19">
        <f t="shared" si="3"/>
        <v>19.942984138743007</v>
      </c>
    </row>
    <row r="20" spans="2:25" ht="19.5" customHeight="1">
      <c r="B20" s="12">
        <v>40308</v>
      </c>
      <c r="C20" s="7"/>
      <c r="D20" s="13">
        <v>17075</v>
      </c>
      <c r="E20" s="10">
        <f t="shared" si="4"/>
        <v>212578</v>
      </c>
      <c r="F20" s="14">
        <f t="shared" si="5"/>
        <v>1181105</v>
      </c>
      <c r="G20" s="11"/>
      <c r="H20" s="13">
        <v>47170</v>
      </c>
      <c r="I20" s="10">
        <f t="shared" si="6"/>
        <v>314635</v>
      </c>
      <c r="J20" s="14">
        <f t="shared" si="7"/>
        <v>1439582</v>
      </c>
      <c r="K20" s="11"/>
      <c r="L20" s="13">
        <v>34659</v>
      </c>
      <c r="M20" s="10">
        <f t="shared" si="8"/>
        <v>276001</v>
      </c>
      <c r="N20" s="14">
        <f t="shared" si="9"/>
        <v>1244147</v>
      </c>
      <c r="O20" s="11"/>
      <c r="P20" s="13">
        <v>30468</v>
      </c>
      <c r="Q20" s="10">
        <f t="shared" si="10"/>
        <v>364438</v>
      </c>
      <c r="R20" s="14">
        <f t="shared" si="11"/>
        <v>1481164</v>
      </c>
      <c r="S20" s="1"/>
      <c r="T20" s="15">
        <f t="shared" si="0"/>
        <v>-4191</v>
      </c>
      <c r="U20" s="19">
        <f t="shared" si="1"/>
        <v>-12.092097290746992</v>
      </c>
      <c r="V20" s="15">
        <f t="shared" si="12"/>
        <v>88437</v>
      </c>
      <c r="W20" s="19">
        <f t="shared" si="2"/>
        <v>32.04227520914779</v>
      </c>
      <c r="X20" s="15">
        <f t="shared" si="13"/>
        <v>237017</v>
      </c>
      <c r="Y20" s="19">
        <f t="shared" si="3"/>
        <v>19.050562353162448</v>
      </c>
    </row>
    <row r="21" spans="2:26" ht="19.5" customHeight="1">
      <c r="B21" s="12">
        <v>40309</v>
      </c>
      <c r="C21" s="7"/>
      <c r="D21" s="13">
        <v>23266</v>
      </c>
      <c r="E21" s="10">
        <f t="shared" si="4"/>
        <v>235844</v>
      </c>
      <c r="F21" s="14">
        <f t="shared" si="5"/>
        <v>1204371</v>
      </c>
      <c r="G21" s="11"/>
      <c r="H21" s="13">
        <v>45943</v>
      </c>
      <c r="I21" s="10">
        <f t="shared" si="6"/>
        <v>360578</v>
      </c>
      <c r="J21" s="14">
        <f t="shared" si="7"/>
        <v>1485525</v>
      </c>
      <c r="K21" s="11"/>
      <c r="L21" s="13">
        <v>21231</v>
      </c>
      <c r="M21" s="10">
        <f t="shared" si="8"/>
        <v>297232</v>
      </c>
      <c r="N21" s="14">
        <f t="shared" si="9"/>
        <v>1265378</v>
      </c>
      <c r="O21" s="11"/>
      <c r="P21" s="13">
        <v>36565</v>
      </c>
      <c r="Q21" s="10">
        <f t="shared" si="10"/>
        <v>401003</v>
      </c>
      <c r="R21" s="14">
        <f t="shared" si="11"/>
        <v>1517729</v>
      </c>
      <c r="S21" s="1"/>
      <c r="T21" s="15">
        <f t="shared" si="0"/>
        <v>15334</v>
      </c>
      <c r="U21" s="19">
        <f t="shared" si="1"/>
        <v>72.22457726908765</v>
      </c>
      <c r="V21" s="15">
        <f t="shared" si="12"/>
        <v>103771</v>
      </c>
      <c r="W21" s="19">
        <f t="shared" si="2"/>
        <v>34.91245895462131</v>
      </c>
      <c r="X21" s="15">
        <f t="shared" si="13"/>
        <v>252351</v>
      </c>
      <c r="Y21" s="19">
        <f t="shared" si="3"/>
        <v>19.9427364787439</v>
      </c>
      <c r="Z21" s="9"/>
    </row>
    <row r="22" spans="2:25" ht="19.5" customHeight="1">
      <c r="B22" s="12">
        <v>40310</v>
      </c>
      <c r="C22" s="7"/>
      <c r="D22" s="13">
        <v>32480</v>
      </c>
      <c r="E22" s="10">
        <f t="shared" si="4"/>
        <v>268324</v>
      </c>
      <c r="F22" s="14">
        <f t="shared" si="5"/>
        <v>1236851</v>
      </c>
      <c r="G22" s="11"/>
      <c r="H22" s="13">
        <v>26400</v>
      </c>
      <c r="I22" s="10">
        <f t="shared" si="6"/>
        <v>386978</v>
      </c>
      <c r="J22" s="14">
        <f t="shared" si="7"/>
        <v>1511925</v>
      </c>
      <c r="K22" s="11"/>
      <c r="L22" s="13">
        <v>24981</v>
      </c>
      <c r="M22" s="10">
        <f t="shared" si="8"/>
        <v>322213</v>
      </c>
      <c r="N22" s="14">
        <f t="shared" si="9"/>
        <v>1290359</v>
      </c>
      <c r="O22" s="11"/>
      <c r="P22" s="13">
        <v>32839</v>
      </c>
      <c r="Q22" s="10">
        <f t="shared" si="10"/>
        <v>433842</v>
      </c>
      <c r="R22" s="14">
        <f t="shared" si="11"/>
        <v>1550568</v>
      </c>
      <c r="S22" s="1"/>
      <c r="T22" s="15">
        <f t="shared" si="0"/>
        <v>7858</v>
      </c>
      <c r="U22" s="19">
        <f t="shared" si="1"/>
        <v>31.45590648893159</v>
      </c>
      <c r="V22" s="15">
        <f t="shared" si="12"/>
        <v>111629</v>
      </c>
      <c r="W22" s="19">
        <f t="shared" si="2"/>
        <v>34.64447430736811</v>
      </c>
      <c r="X22" s="15">
        <f t="shared" si="13"/>
        <v>260209</v>
      </c>
      <c r="Y22" s="19">
        <f t="shared" si="3"/>
        <v>20.16562832514052</v>
      </c>
    </row>
    <row r="23" spans="2:25" ht="19.5" customHeight="1">
      <c r="B23" s="12">
        <v>40311</v>
      </c>
      <c r="C23" s="7"/>
      <c r="D23" s="13">
        <v>35997</v>
      </c>
      <c r="E23" s="10">
        <f t="shared" si="4"/>
        <v>304321</v>
      </c>
      <c r="F23" s="14">
        <f t="shared" si="5"/>
        <v>1272848</v>
      </c>
      <c r="G23" s="11"/>
      <c r="H23" s="13">
        <v>32675</v>
      </c>
      <c r="I23" s="10">
        <f t="shared" si="6"/>
        <v>419653</v>
      </c>
      <c r="J23" s="14">
        <f t="shared" si="7"/>
        <v>1544600</v>
      </c>
      <c r="K23" s="11"/>
      <c r="L23" s="13">
        <v>22678</v>
      </c>
      <c r="M23" s="10">
        <f t="shared" si="8"/>
        <v>344891</v>
      </c>
      <c r="N23" s="14">
        <f t="shared" si="9"/>
        <v>1313037</v>
      </c>
      <c r="O23" s="11"/>
      <c r="P23" s="13">
        <v>30975</v>
      </c>
      <c r="Q23" s="10">
        <f t="shared" si="10"/>
        <v>464817</v>
      </c>
      <c r="R23" s="14">
        <f t="shared" si="11"/>
        <v>1581543</v>
      </c>
      <c r="S23" s="1"/>
      <c r="T23" s="15">
        <f t="shared" si="0"/>
        <v>8297</v>
      </c>
      <c r="U23" s="19">
        <f t="shared" si="1"/>
        <v>36.58611870535321</v>
      </c>
      <c r="V23" s="15">
        <f t="shared" si="12"/>
        <v>119926</v>
      </c>
      <c r="W23" s="19">
        <f t="shared" si="2"/>
        <v>34.77214540246049</v>
      </c>
      <c r="X23" s="15">
        <f t="shared" si="13"/>
        <v>268506</v>
      </c>
      <c r="Y23" s="19">
        <f t="shared" si="3"/>
        <v>20.44923334224397</v>
      </c>
    </row>
    <row r="24" spans="2:25" ht="19.5" customHeight="1">
      <c r="B24" s="12">
        <v>40312</v>
      </c>
      <c r="C24" s="7"/>
      <c r="D24" s="13">
        <v>18154</v>
      </c>
      <c r="E24" s="10">
        <f t="shared" si="4"/>
        <v>322475</v>
      </c>
      <c r="F24" s="14">
        <f t="shared" si="5"/>
        <v>1291002</v>
      </c>
      <c r="G24" s="11"/>
      <c r="H24" s="13">
        <v>31524</v>
      </c>
      <c r="I24" s="10">
        <f t="shared" si="6"/>
        <v>451177</v>
      </c>
      <c r="J24" s="14">
        <f t="shared" si="7"/>
        <v>1576124</v>
      </c>
      <c r="K24" s="11"/>
      <c r="L24" s="13">
        <v>20569</v>
      </c>
      <c r="M24" s="10">
        <f t="shared" si="8"/>
        <v>365460</v>
      </c>
      <c r="N24" s="14">
        <f t="shared" si="9"/>
        <v>1333606</v>
      </c>
      <c r="O24" s="11"/>
      <c r="P24" s="13">
        <v>39917</v>
      </c>
      <c r="Q24" s="10">
        <f t="shared" si="10"/>
        <v>504734</v>
      </c>
      <c r="R24" s="14">
        <f t="shared" si="11"/>
        <v>1621460</v>
      </c>
      <c r="S24" s="1"/>
      <c r="T24" s="15">
        <f t="shared" si="0"/>
        <v>19348</v>
      </c>
      <c r="U24" s="19">
        <f t="shared" si="1"/>
        <v>94.06388254168895</v>
      </c>
      <c r="V24" s="15">
        <f t="shared" si="12"/>
        <v>139274</v>
      </c>
      <c r="W24" s="19">
        <f t="shared" si="2"/>
        <v>38.10923220051442</v>
      </c>
      <c r="X24" s="15">
        <f t="shared" si="13"/>
        <v>287854</v>
      </c>
      <c r="Y24" s="19">
        <f t="shared" si="3"/>
        <v>21.58463594194987</v>
      </c>
    </row>
    <row r="25" spans="2:25" ht="19.5" customHeight="1">
      <c r="B25" s="12">
        <v>40313</v>
      </c>
      <c r="C25" s="7"/>
      <c r="D25" s="13">
        <v>26647</v>
      </c>
      <c r="E25" s="10">
        <f t="shared" si="4"/>
        <v>349122</v>
      </c>
      <c r="F25" s="14">
        <f t="shared" si="5"/>
        <v>1317649</v>
      </c>
      <c r="G25" s="11"/>
      <c r="H25" s="13">
        <v>26417</v>
      </c>
      <c r="I25" s="10">
        <f t="shared" si="6"/>
        <v>477594</v>
      </c>
      <c r="J25" s="14">
        <f t="shared" si="7"/>
        <v>1602541</v>
      </c>
      <c r="K25" s="11"/>
      <c r="L25" s="13">
        <v>32340</v>
      </c>
      <c r="M25" s="10">
        <f t="shared" si="8"/>
        <v>397800</v>
      </c>
      <c r="N25" s="14">
        <f t="shared" si="9"/>
        <v>1365946</v>
      </c>
      <c r="O25" s="11"/>
      <c r="P25" s="13">
        <v>49094</v>
      </c>
      <c r="Q25" s="10">
        <f t="shared" si="10"/>
        <v>553828</v>
      </c>
      <c r="R25" s="14">
        <f t="shared" si="11"/>
        <v>1670554</v>
      </c>
      <c r="S25" s="1"/>
      <c r="T25" s="15">
        <f t="shared" si="0"/>
        <v>16754</v>
      </c>
      <c r="U25" s="19">
        <f t="shared" si="1"/>
        <v>51.805813234384665</v>
      </c>
      <c r="V25" s="15">
        <f t="shared" si="12"/>
        <v>156028</v>
      </c>
      <c r="W25" s="19">
        <f t="shared" si="2"/>
        <v>39.222724987430865</v>
      </c>
      <c r="X25" s="15">
        <f t="shared" si="13"/>
        <v>304608</v>
      </c>
      <c r="Y25" s="19">
        <f t="shared" si="3"/>
        <v>22.300149493464602</v>
      </c>
    </row>
    <row r="26" spans="2:25" ht="19.5" customHeight="1">
      <c r="B26" s="12">
        <v>40314</v>
      </c>
      <c r="C26" s="7"/>
      <c r="D26" s="13">
        <v>24777</v>
      </c>
      <c r="E26" s="10">
        <f t="shared" si="4"/>
        <v>373899</v>
      </c>
      <c r="F26" s="14">
        <f t="shared" si="5"/>
        <v>1342426</v>
      </c>
      <c r="G26" s="11"/>
      <c r="H26" s="13">
        <v>32244</v>
      </c>
      <c r="I26" s="10">
        <f t="shared" si="6"/>
        <v>509838</v>
      </c>
      <c r="J26" s="14">
        <f t="shared" si="7"/>
        <v>1634785</v>
      </c>
      <c r="K26" s="11"/>
      <c r="L26" s="13">
        <v>42411</v>
      </c>
      <c r="M26" s="10">
        <f t="shared" si="8"/>
        <v>440211</v>
      </c>
      <c r="N26" s="14">
        <f t="shared" si="9"/>
        <v>1408357</v>
      </c>
      <c r="O26" s="11"/>
      <c r="P26" s="13">
        <v>41955</v>
      </c>
      <c r="Q26" s="10">
        <f t="shared" si="10"/>
        <v>595783</v>
      </c>
      <c r="R26" s="14">
        <f t="shared" si="11"/>
        <v>1712509</v>
      </c>
      <c r="S26" s="1"/>
      <c r="T26" s="15">
        <f t="shared" si="0"/>
        <v>-456</v>
      </c>
      <c r="U26" s="19">
        <f t="shared" si="1"/>
        <v>-1.075192756596166</v>
      </c>
      <c r="V26" s="15">
        <f t="shared" si="12"/>
        <v>155572</v>
      </c>
      <c r="W26" s="19">
        <f t="shared" si="2"/>
        <v>35.34032543484829</v>
      </c>
      <c r="X26" s="15">
        <f t="shared" si="13"/>
        <v>304152</v>
      </c>
      <c r="Y26" s="19">
        <f t="shared" si="3"/>
        <v>21.596228797101872</v>
      </c>
    </row>
    <row r="27" spans="2:25" ht="19.5" customHeight="1">
      <c r="B27" s="12">
        <v>40315</v>
      </c>
      <c r="C27" s="7"/>
      <c r="D27" s="13">
        <v>20089</v>
      </c>
      <c r="E27" s="10">
        <f t="shared" si="4"/>
        <v>393988</v>
      </c>
      <c r="F27" s="14">
        <f t="shared" si="5"/>
        <v>1362515</v>
      </c>
      <c r="G27" s="11"/>
      <c r="H27" s="13">
        <v>43208</v>
      </c>
      <c r="I27" s="10">
        <f t="shared" si="6"/>
        <v>553046</v>
      </c>
      <c r="J27" s="14">
        <f t="shared" si="7"/>
        <v>1677993</v>
      </c>
      <c r="K27" s="11"/>
      <c r="L27" s="13">
        <v>36749</v>
      </c>
      <c r="M27" s="10">
        <f t="shared" si="8"/>
        <v>476960</v>
      </c>
      <c r="N27" s="14">
        <f t="shared" si="9"/>
        <v>1445106</v>
      </c>
      <c r="O27" s="11"/>
      <c r="P27" s="13">
        <v>26801</v>
      </c>
      <c r="Q27" s="10">
        <f t="shared" si="10"/>
        <v>622584</v>
      </c>
      <c r="R27" s="14">
        <f t="shared" si="11"/>
        <v>1739310</v>
      </c>
      <c r="S27" s="1"/>
      <c r="T27" s="15">
        <f t="shared" si="0"/>
        <v>-9948</v>
      </c>
      <c r="U27" s="19">
        <f t="shared" si="1"/>
        <v>-27.070124357125362</v>
      </c>
      <c r="V27" s="15">
        <f t="shared" si="12"/>
        <v>145624</v>
      </c>
      <c r="W27" s="19">
        <f t="shared" si="2"/>
        <v>30.531700771553172</v>
      </c>
      <c r="X27" s="15">
        <f t="shared" si="13"/>
        <v>294204</v>
      </c>
      <c r="Y27" s="19">
        <f t="shared" si="3"/>
        <v>20.358644971372343</v>
      </c>
    </row>
    <row r="28" spans="2:25" ht="19.5" customHeight="1">
      <c r="B28" s="12">
        <v>40316</v>
      </c>
      <c r="C28" s="7"/>
      <c r="D28" s="13">
        <v>30398</v>
      </c>
      <c r="E28" s="10">
        <f t="shared" si="4"/>
        <v>424386</v>
      </c>
      <c r="F28" s="14">
        <f t="shared" si="5"/>
        <v>1392913</v>
      </c>
      <c r="G28" s="11"/>
      <c r="H28" s="13">
        <v>42139</v>
      </c>
      <c r="I28" s="10">
        <f t="shared" si="6"/>
        <v>595185</v>
      </c>
      <c r="J28" s="14">
        <f t="shared" si="7"/>
        <v>1720132</v>
      </c>
      <c r="K28" s="11"/>
      <c r="L28" s="13">
        <v>21774</v>
      </c>
      <c r="M28" s="10">
        <f t="shared" si="8"/>
        <v>498734</v>
      </c>
      <c r="N28" s="14">
        <f t="shared" si="9"/>
        <v>1466880</v>
      </c>
      <c r="O28" s="11"/>
      <c r="P28" s="13">
        <v>36296</v>
      </c>
      <c r="Q28" s="10">
        <f t="shared" si="10"/>
        <v>658880</v>
      </c>
      <c r="R28" s="14">
        <f t="shared" si="11"/>
        <v>1775606</v>
      </c>
      <c r="S28" s="1"/>
      <c r="T28" s="15">
        <f t="shared" si="0"/>
        <v>14522</v>
      </c>
      <c r="U28" s="19">
        <f t="shared" si="1"/>
        <v>66.69422246716266</v>
      </c>
      <c r="V28" s="15">
        <f t="shared" si="12"/>
        <v>160146</v>
      </c>
      <c r="W28" s="19">
        <f t="shared" si="2"/>
        <v>32.110503795610484</v>
      </c>
      <c r="X28" s="15">
        <f t="shared" si="13"/>
        <v>308726</v>
      </c>
      <c r="Y28" s="19">
        <f t="shared" si="3"/>
        <v>21.04643869982548</v>
      </c>
    </row>
    <row r="29" spans="2:25" ht="19.5" customHeight="1">
      <c r="B29" s="12">
        <v>40317</v>
      </c>
      <c r="C29" s="7"/>
      <c r="D29" s="13">
        <v>36141</v>
      </c>
      <c r="E29" s="10">
        <f t="shared" si="4"/>
        <v>460527</v>
      </c>
      <c r="F29" s="14">
        <f t="shared" si="5"/>
        <v>1429054</v>
      </c>
      <c r="G29" s="11"/>
      <c r="H29" s="13">
        <v>24145</v>
      </c>
      <c r="I29" s="10">
        <f t="shared" si="6"/>
        <v>619330</v>
      </c>
      <c r="J29" s="14">
        <f t="shared" si="7"/>
        <v>1744277</v>
      </c>
      <c r="K29" s="11"/>
      <c r="L29" s="13">
        <v>32323</v>
      </c>
      <c r="M29" s="10">
        <f t="shared" si="8"/>
        <v>531057</v>
      </c>
      <c r="N29" s="14">
        <f t="shared" si="9"/>
        <v>1499203</v>
      </c>
      <c r="O29" s="11"/>
      <c r="P29" s="13">
        <v>33221</v>
      </c>
      <c r="Q29" s="10">
        <f t="shared" si="10"/>
        <v>692101</v>
      </c>
      <c r="R29" s="14">
        <f t="shared" si="11"/>
        <v>1808827</v>
      </c>
      <c r="S29" s="1"/>
      <c r="T29" s="15">
        <f t="shared" si="0"/>
        <v>898</v>
      </c>
      <c r="U29" s="19">
        <f t="shared" si="1"/>
        <v>2.778207468366179</v>
      </c>
      <c r="V29" s="15">
        <f t="shared" si="12"/>
        <v>161044</v>
      </c>
      <c r="W29" s="19">
        <f t="shared" si="2"/>
        <v>30.32518166599819</v>
      </c>
      <c r="X29" s="15">
        <f t="shared" si="13"/>
        <v>309624</v>
      </c>
      <c r="Y29" s="19">
        <f t="shared" si="3"/>
        <v>20.65257340066689</v>
      </c>
    </row>
    <row r="30" spans="2:25" ht="19.5" customHeight="1">
      <c r="B30" s="12">
        <v>40318</v>
      </c>
      <c r="C30" s="7"/>
      <c r="D30" s="13">
        <v>38728</v>
      </c>
      <c r="E30" s="10">
        <f t="shared" si="4"/>
        <v>499255</v>
      </c>
      <c r="F30" s="14">
        <f t="shared" si="5"/>
        <v>1467782</v>
      </c>
      <c r="G30" s="11"/>
      <c r="H30" s="13">
        <v>33369</v>
      </c>
      <c r="I30" s="10">
        <f t="shared" si="6"/>
        <v>652699</v>
      </c>
      <c r="J30" s="14">
        <f t="shared" si="7"/>
        <v>1777646</v>
      </c>
      <c r="K30" s="11"/>
      <c r="L30" s="13">
        <v>31608</v>
      </c>
      <c r="M30" s="10">
        <f t="shared" si="8"/>
        <v>562665</v>
      </c>
      <c r="N30" s="14">
        <f t="shared" si="9"/>
        <v>1530811</v>
      </c>
      <c r="O30" s="11"/>
      <c r="P30" s="13">
        <v>33999</v>
      </c>
      <c r="Q30" s="10">
        <f t="shared" si="10"/>
        <v>726100</v>
      </c>
      <c r="R30" s="14">
        <f t="shared" si="11"/>
        <v>1842826</v>
      </c>
      <c r="S30" s="1"/>
      <c r="T30" s="15">
        <f t="shared" si="0"/>
        <v>2391</v>
      </c>
      <c r="U30" s="19">
        <f t="shared" si="1"/>
        <v>7.564540622627184</v>
      </c>
      <c r="V30" s="15">
        <f t="shared" si="12"/>
        <v>163435</v>
      </c>
      <c r="W30" s="19">
        <f t="shared" si="2"/>
        <v>29.046590777816284</v>
      </c>
      <c r="X30" s="15">
        <f t="shared" si="13"/>
        <v>312015</v>
      </c>
      <c r="Y30" s="19">
        <f t="shared" si="3"/>
        <v>20.382333286081693</v>
      </c>
    </row>
    <row r="31" spans="2:25" ht="19.5" customHeight="1">
      <c r="B31" s="12">
        <v>40319</v>
      </c>
      <c r="C31" s="7"/>
      <c r="D31" s="13">
        <v>19470</v>
      </c>
      <c r="E31" s="10">
        <f t="shared" si="4"/>
        <v>518725</v>
      </c>
      <c r="F31" s="14">
        <f t="shared" si="5"/>
        <v>1487252</v>
      </c>
      <c r="G31" s="11"/>
      <c r="H31" s="13">
        <v>34595</v>
      </c>
      <c r="I31" s="10">
        <f t="shared" si="6"/>
        <v>687294</v>
      </c>
      <c r="J31" s="14">
        <f t="shared" si="7"/>
        <v>1812241</v>
      </c>
      <c r="K31" s="11"/>
      <c r="L31" s="13">
        <v>27432</v>
      </c>
      <c r="M31" s="10">
        <f t="shared" si="8"/>
        <v>590097</v>
      </c>
      <c r="N31" s="14">
        <f t="shared" si="9"/>
        <v>1558243</v>
      </c>
      <c r="O31" s="11"/>
      <c r="P31" s="13">
        <v>46449</v>
      </c>
      <c r="Q31" s="10">
        <f t="shared" si="10"/>
        <v>772549</v>
      </c>
      <c r="R31" s="14">
        <f t="shared" si="11"/>
        <v>1889275</v>
      </c>
      <c r="S31" s="1"/>
      <c r="T31" s="15">
        <f t="shared" si="0"/>
        <v>19017</v>
      </c>
      <c r="U31" s="19">
        <f t="shared" si="1"/>
        <v>69.3241469816273</v>
      </c>
      <c r="V31" s="15">
        <f t="shared" si="12"/>
        <v>182452</v>
      </c>
      <c r="W31" s="19">
        <f t="shared" si="2"/>
        <v>30.918984505937157</v>
      </c>
      <c r="X31" s="15">
        <f t="shared" si="13"/>
        <v>331032</v>
      </c>
      <c r="Y31" s="19">
        <f t="shared" si="3"/>
        <v>21.24392665328835</v>
      </c>
    </row>
    <row r="32" spans="2:25" ht="19.5" customHeight="1">
      <c r="B32" s="12">
        <v>40320</v>
      </c>
      <c r="C32" s="7"/>
      <c r="D32" s="13">
        <v>28616</v>
      </c>
      <c r="E32" s="10">
        <f t="shared" si="4"/>
        <v>547341</v>
      </c>
      <c r="F32" s="14">
        <f t="shared" si="5"/>
        <v>1515868</v>
      </c>
      <c r="G32" s="11"/>
      <c r="H32" s="13">
        <v>32138</v>
      </c>
      <c r="I32" s="10">
        <f t="shared" si="6"/>
        <v>719432</v>
      </c>
      <c r="J32" s="14">
        <f t="shared" si="7"/>
        <v>1844379</v>
      </c>
      <c r="K32" s="11"/>
      <c r="L32" s="13">
        <v>37598</v>
      </c>
      <c r="M32" s="10">
        <f t="shared" si="8"/>
        <v>627695</v>
      </c>
      <c r="N32" s="14">
        <f t="shared" si="9"/>
        <v>1595841</v>
      </c>
      <c r="O32" s="11"/>
      <c r="P32" s="13">
        <v>60982</v>
      </c>
      <c r="Q32" s="10">
        <f t="shared" si="10"/>
        <v>833531</v>
      </c>
      <c r="R32" s="14">
        <f t="shared" si="11"/>
        <v>1950257</v>
      </c>
      <c r="S32" s="1"/>
      <c r="T32" s="15">
        <f t="shared" si="0"/>
        <v>23384</v>
      </c>
      <c r="U32" s="19">
        <f t="shared" si="1"/>
        <v>62.19479759561679</v>
      </c>
      <c r="V32" s="15">
        <f t="shared" si="12"/>
        <v>205836</v>
      </c>
      <c r="W32" s="19">
        <f t="shared" si="2"/>
        <v>32.7923593464979</v>
      </c>
      <c r="X32" s="15">
        <f t="shared" si="13"/>
        <v>354416</v>
      </c>
      <c r="Y32" s="19">
        <f t="shared" si="3"/>
        <v>22.20872881446209</v>
      </c>
    </row>
    <row r="33" spans="2:25" ht="19.5" customHeight="1">
      <c r="B33" s="12">
        <v>40321</v>
      </c>
      <c r="C33" s="7"/>
      <c r="D33" s="13">
        <v>25012</v>
      </c>
      <c r="E33" s="10">
        <f t="shared" si="4"/>
        <v>572353</v>
      </c>
      <c r="F33" s="14">
        <f t="shared" si="5"/>
        <v>1540880</v>
      </c>
      <c r="G33" s="11"/>
      <c r="H33" s="13">
        <v>37808</v>
      </c>
      <c r="I33" s="10">
        <f t="shared" si="6"/>
        <v>757240</v>
      </c>
      <c r="J33" s="14">
        <f t="shared" si="7"/>
        <v>1882187</v>
      </c>
      <c r="K33" s="11"/>
      <c r="L33" s="13">
        <v>49217</v>
      </c>
      <c r="M33" s="10">
        <f t="shared" si="8"/>
        <v>676912</v>
      </c>
      <c r="N33" s="14">
        <f t="shared" si="9"/>
        <v>1645058</v>
      </c>
      <c r="O33" s="11"/>
      <c r="P33" s="13">
        <v>51309</v>
      </c>
      <c r="Q33" s="10">
        <f t="shared" si="10"/>
        <v>884840</v>
      </c>
      <c r="R33" s="14">
        <f t="shared" si="11"/>
        <v>2001566</v>
      </c>
      <c r="S33" s="1"/>
      <c r="T33" s="15">
        <f t="shared" si="0"/>
        <v>2092</v>
      </c>
      <c r="U33" s="19">
        <f t="shared" si="1"/>
        <v>4.250563829571083</v>
      </c>
      <c r="V33" s="15">
        <f t="shared" si="12"/>
        <v>207928</v>
      </c>
      <c r="W33" s="19">
        <f t="shared" si="2"/>
        <v>30.717139007729216</v>
      </c>
      <c r="X33" s="15">
        <f t="shared" si="13"/>
        <v>356508</v>
      </c>
      <c r="Y33" s="19">
        <f t="shared" si="3"/>
        <v>21.67145474506066</v>
      </c>
    </row>
    <row r="34" spans="2:25" ht="19.5" customHeight="1">
      <c r="B34" s="12">
        <v>40322</v>
      </c>
      <c r="C34" s="7"/>
      <c r="D34" s="13">
        <v>23006</v>
      </c>
      <c r="E34" s="10">
        <f t="shared" si="4"/>
        <v>595359</v>
      </c>
      <c r="F34" s="14">
        <f t="shared" si="5"/>
        <v>1563886</v>
      </c>
      <c r="G34" s="11"/>
      <c r="H34" s="13">
        <v>46353</v>
      </c>
      <c r="I34" s="10">
        <f t="shared" si="6"/>
        <v>803593</v>
      </c>
      <c r="J34" s="14">
        <f t="shared" si="7"/>
        <v>1928540</v>
      </c>
      <c r="K34" s="11"/>
      <c r="L34" s="13">
        <v>40748</v>
      </c>
      <c r="M34" s="10">
        <f t="shared" si="8"/>
        <v>717660</v>
      </c>
      <c r="N34" s="14">
        <f t="shared" si="9"/>
        <v>1685806</v>
      </c>
      <c r="O34" s="11"/>
      <c r="P34" s="13">
        <v>33984</v>
      </c>
      <c r="Q34" s="10">
        <f t="shared" si="10"/>
        <v>918824</v>
      </c>
      <c r="R34" s="14">
        <f t="shared" si="11"/>
        <v>2035550</v>
      </c>
      <c r="S34" s="1"/>
      <c r="T34" s="15">
        <f t="shared" si="0"/>
        <v>-6764</v>
      </c>
      <c r="U34" s="19">
        <f t="shared" si="1"/>
        <v>-16.59958770982625</v>
      </c>
      <c r="V34" s="15">
        <f t="shared" si="12"/>
        <v>201164</v>
      </c>
      <c r="W34" s="19">
        <f t="shared" si="2"/>
        <v>28.030543711506837</v>
      </c>
      <c r="X34" s="15">
        <f t="shared" si="13"/>
        <v>349744</v>
      </c>
      <c r="Y34" s="19">
        <f t="shared" si="3"/>
        <v>20.746396679095934</v>
      </c>
    </row>
    <row r="35" spans="2:25" ht="19.5" customHeight="1">
      <c r="B35" s="12">
        <v>40323</v>
      </c>
      <c r="C35" s="7"/>
      <c r="D35" s="13">
        <v>32279</v>
      </c>
      <c r="E35" s="10">
        <f t="shared" si="4"/>
        <v>627638</v>
      </c>
      <c r="F35" s="14">
        <f t="shared" si="5"/>
        <v>1596165</v>
      </c>
      <c r="G35" s="11"/>
      <c r="H35" s="13">
        <v>47962</v>
      </c>
      <c r="I35" s="10">
        <f t="shared" si="6"/>
        <v>851555</v>
      </c>
      <c r="J35" s="14">
        <f t="shared" si="7"/>
        <v>1976502</v>
      </c>
      <c r="K35" s="11"/>
      <c r="L35" s="13">
        <v>25890</v>
      </c>
      <c r="M35" s="10">
        <f t="shared" si="8"/>
        <v>743550</v>
      </c>
      <c r="N35" s="14">
        <f t="shared" si="9"/>
        <v>1711696</v>
      </c>
      <c r="O35" s="11"/>
      <c r="P35" s="13">
        <v>46197</v>
      </c>
      <c r="Q35" s="10">
        <f t="shared" si="10"/>
        <v>965021</v>
      </c>
      <c r="R35" s="14">
        <f t="shared" si="11"/>
        <v>2081747</v>
      </c>
      <c r="S35" s="1"/>
      <c r="T35" s="15">
        <f t="shared" si="0"/>
        <v>20307</v>
      </c>
      <c r="U35" s="19">
        <f t="shared" si="1"/>
        <v>78.43568945538819</v>
      </c>
      <c r="V35" s="15">
        <f t="shared" si="12"/>
        <v>221471</v>
      </c>
      <c r="W35" s="19">
        <f t="shared" si="2"/>
        <v>29.7856230246789</v>
      </c>
      <c r="X35" s="15">
        <f t="shared" si="13"/>
        <v>370051</v>
      </c>
      <c r="Y35" s="19">
        <f t="shared" si="3"/>
        <v>21.618967386732223</v>
      </c>
    </row>
    <row r="36" spans="2:25" ht="19.5" customHeight="1">
      <c r="B36" s="12">
        <v>40324</v>
      </c>
      <c r="C36" s="7"/>
      <c r="D36" s="13">
        <v>41024</v>
      </c>
      <c r="E36" s="10">
        <f t="shared" si="4"/>
        <v>668662</v>
      </c>
      <c r="F36" s="14">
        <f t="shared" si="5"/>
        <v>1637189</v>
      </c>
      <c r="G36" s="11"/>
      <c r="H36" s="13">
        <v>26345</v>
      </c>
      <c r="I36" s="10">
        <f t="shared" si="6"/>
        <v>877900</v>
      </c>
      <c r="J36" s="14">
        <f t="shared" si="7"/>
        <v>2002847</v>
      </c>
      <c r="K36" s="11"/>
      <c r="L36" s="13">
        <v>34048</v>
      </c>
      <c r="M36" s="10">
        <f t="shared" si="8"/>
        <v>777598</v>
      </c>
      <c r="N36" s="14">
        <f t="shared" si="9"/>
        <v>1745744</v>
      </c>
      <c r="O36" s="11"/>
      <c r="P36" s="13">
        <v>41012</v>
      </c>
      <c r="Q36" s="10">
        <f t="shared" si="10"/>
        <v>1006033</v>
      </c>
      <c r="R36" s="14">
        <f t="shared" si="11"/>
        <v>2122759</v>
      </c>
      <c r="S36" s="1"/>
      <c r="T36" s="15">
        <f t="shared" si="0"/>
        <v>6964</v>
      </c>
      <c r="U36" s="19">
        <f t="shared" si="1"/>
        <v>20.45347744360902</v>
      </c>
      <c r="V36" s="15">
        <f t="shared" si="12"/>
        <v>228435</v>
      </c>
      <c r="W36" s="19">
        <f t="shared" si="2"/>
        <v>29.377004570485006</v>
      </c>
      <c r="X36" s="15">
        <f t="shared" si="13"/>
        <v>377015</v>
      </c>
      <c r="Y36" s="19">
        <f t="shared" si="3"/>
        <v>21.596236332474863</v>
      </c>
    </row>
    <row r="37" spans="2:25" ht="19.5" customHeight="1">
      <c r="B37" s="12">
        <v>40325</v>
      </c>
      <c r="C37" s="7"/>
      <c r="D37" s="13">
        <v>46480</v>
      </c>
      <c r="E37" s="10">
        <f t="shared" si="4"/>
        <v>715142</v>
      </c>
      <c r="F37" s="14">
        <f t="shared" si="5"/>
        <v>1683669</v>
      </c>
      <c r="G37" s="11"/>
      <c r="H37" s="13">
        <v>35145</v>
      </c>
      <c r="I37" s="10">
        <f t="shared" si="6"/>
        <v>913045</v>
      </c>
      <c r="J37" s="14">
        <f t="shared" si="7"/>
        <v>2037992</v>
      </c>
      <c r="K37" s="11"/>
      <c r="L37" s="13">
        <v>33516</v>
      </c>
      <c r="M37" s="10">
        <f t="shared" si="8"/>
        <v>811114</v>
      </c>
      <c r="N37" s="14">
        <f t="shared" si="9"/>
        <v>1779260</v>
      </c>
      <c r="O37" s="11"/>
      <c r="P37" s="13">
        <v>37430</v>
      </c>
      <c r="Q37" s="10">
        <f t="shared" si="10"/>
        <v>1043463</v>
      </c>
      <c r="R37" s="14">
        <f t="shared" si="11"/>
        <v>2160189</v>
      </c>
      <c r="S37" s="1"/>
      <c r="T37" s="15">
        <f t="shared" si="0"/>
        <v>3914</v>
      </c>
      <c r="U37" s="19">
        <f t="shared" si="1"/>
        <v>11.678004535147393</v>
      </c>
      <c r="V37" s="15">
        <f t="shared" si="12"/>
        <v>232349</v>
      </c>
      <c r="W37" s="19">
        <f t="shared" si="2"/>
        <v>28.645665097631156</v>
      </c>
      <c r="X37" s="15">
        <f t="shared" si="13"/>
        <v>380929</v>
      </c>
      <c r="Y37" s="19">
        <f t="shared" si="3"/>
        <v>21.409406157616086</v>
      </c>
    </row>
    <row r="38" spans="2:25" ht="19.5" customHeight="1">
      <c r="B38" s="12">
        <v>40326</v>
      </c>
      <c r="C38" s="7"/>
      <c r="D38" s="13">
        <v>26068</v>
      </c>
      <c r="E38" s="10">
        <f t="shared" si="4"/>
        <v>741210</v>
      </c>
      <c r="F38" s="14">
        <f t="shared" si="5"/>
        <v>1709737</v>
      </c>
      <c r="G38" s="11"/>
      <c r="H38" s="13">
        <v>36222</v>
      </c>
      <c r="I38" s="10">
        <f t="shared" si="6"/>
        <v>949267</v>
      </c>
      <c r="J38" s="14">
        <f t="shared" si="7"/>
        <v>2074214</v>
      </c>
      <c r="K38" s="11"/>
      <c r="L38" s="13">
        <v>30342</v>
      </c>
      <c r="M38" s="10">
        <f t="shared" si="8"/>
        <v>841456</v>
      </c>
      <c r="N38" s="14">
        <f t="shared" si="9"/>
        <v>1809602</v>
      </c>
      <c r="O38" s="11"/>
      <c r="P38" s="13">
        <v>47229</v>
      </c>
      <c r="Q38" s="10">
        <f t="shared" si="10"/>
        <v>1090692</v>
      </c>
      <c r="R38" s="14">
        <f t="shared" si="11"/>
        <v>2207418</v>
      </c>
      <c r="S38" s="1"/>
      <c r="T38" s="15">
        <f t="shared" si="0"/>
        <v>16887</v>
      </c>
      <c r="U38" s="19">
        <f t="shared" si="1"/>
        <v>55.65552699228792</v>
      </c>
      <c r="V38" s="15">
        <f t="shared" si="12"/>
        <v>249236</v>
      </c>
      <c r="W38" s="19">
        <f t="shared" si="2"/>
        <v>29.619611720636613</v>
      </c>
      <c r="X38" s="15">
        <f t="shared" si="13"/>
        <v>397816</v>
      </c>
      <c r="Y38" s="19">
        <f t="shared" si="3"/>
        <v>21.983618497327036</v>
      </c>
    </row>
    <row r="39" spans="2:25" ht="19.5" customHeight="1">
      <c r="B39" s="12">
        <v>40327</v>
      </c>
      <c r="C39" s="7"/>
      <c r="D39" s="13">
        <v>33430</v>
      </c>
      <c r="E39" s="10">
        <f t="shared" si="4"/>
        <v>774640</v>
      </c>
      <c r="F39" s="14">
        <f t="shared" si="5"/>
        <v>1743167</v>
      </c>
      <c r="G39" s="11"/>
      <c r="H39" s="13">
        <v>35013</v>
      </c>
      <c r="I39" s="10">
        <f t="shared" si="6"/>
        <v>984280</v>
      </c>
      <c r="J39" s="14">
        <f t="shared" si="7"/>
        <v>2109227</v>
      </c>
      <c r="K39" s="11"/>
      <c r="L39" s="13">
        <v>40178</v>
      </c>
      <c r="M39" s="10">
        <f t="shared" si="8"/>
        <v>881634</v>
      </c>
      <c r="N39" s="14">
        <f t="shared" si="9"/>
        <v>1849780</v>
      </c>
      <c r="O39" s="11"/>
      <c r="P39" s="13">
        <v>59752</v>
      </c>
      <c r="Q39" s="10">
        <f t="shared" si="10"/>
        <v>1150444</v>
      </c>
      <c r="R39" s="14">
        <f t="shared" si="11"/>
        <v>2267170</v>
      </c>
      <c r="S39" s="1"/>
      <c r="T39" s="15">
        <f t="shared" si="0"/>
        <v>19574</v>
      </c>
      <c r="U39" s="19">
        <f t="shared" si="1"/>
        <v>48.71820399223456</v>
      </c>
      <c r="V39" s="15">
        <f t="shared" si="12"/>
        <v>268810</v>
      </c>
      <c r="W39" s="19">
        <f t="shared" si="2"/>
        <v>30.489976566239505</v>
      </c>
      <c r="X39" s="15">
        <f t="shared" si="13"/>
        <v>417390</v>
      </c>
      <c r="Y39" s="19">
        <f t="shared" si="3"/>
        <v>22.564304944371763</v>
      </c>
    </row>
    <row r="40" spans="2:25" ht="19.5" customHeight="1">
      <c r="B40" s="12">
        <v>40328</v>
      </c>
      <c r="C40" s="7"/>
      <c r="D40" s="21">
        <v>30433</v>
      </c>
      <c r="E40" s="10">
        <f t="shared" si="4"/>
        <v>805073</v>
      </c>
      <c r="F40" s="14">
        <f t="shared" si="5"/>
        <v>1773600</v>
      </c>
      <c r="G40" s="11"/>
      <c r="H40" s="21">
        <v>38079</v>
      </c>
      <c r="I40" s="10">
        <f t="shared" si="6"/>
        <v>1022359</v>
      </c>
      <c r="J40" s="14">
        <f t="shared" si="7"/>
        <v>2147306</v>
      </c>
      <c r="K40" s="11"/>
      <c r="L40" s="21">
        <v>57709</v>
      </c>
      <c r="M40" s="10">
        <f t="shared" si="8"/>
        <v>939343</v>
      </c>
      <c r="N40" s="14">
        <f t="shared" si="9"/>
        <v>1907489</v>
      </c>
      <c r="O40" s="11"/>
      <c r="P40" s="21">
        <v>51073</v>
      </c>
      <c r="Q40" s="10">
        <f t="shared" si="10"/>
        <v>1201517</v>
      </c>
      <c r="R40" s="14">
        <f t="shared" si="11"/>
        <v>2318243</v>
      </c>
      <c r="S40" s="1"/>
      <c r="T40" s="15">
        <f t="shared" si="0"/>
        <v>-6636</v>
      </c>
      <c r="U40" s="19">
        <f t="shared" si="1"/>
        <v>-11.499072934897503</v>
      </c>
      <c r="V40" s="15">
        <f t="shared" si="12"/>
        <v>262174</v>
      </c>
      <c r="W40" s="19">
        <f t="shared" si="2"/>
        <v>27.91035862299501</v>
      </c>
      <c r="X40" s="15">
        <f t="shared" si="13"/>
        <v>410754</v>
      </c>
      <c r="Y40" s="19">
        <f t="shared" si="3"/>
        <v>21.53375458521648</v>
      </c>
    </row>
    <row r="41" spans="2:25" ht="19.5" customHeight="1">
      <c r="B41" s="12">
        <v>40329</v>
      </c>
      <c r="C41" s="7"/>
      <c r="D41" s="21">
        <v>25462</v>
      </c>
      <c r="E41" s="10">
        <f t="shared" si="4"/>
        <v>830535</v>
      </c>
      <c r="F41" s="14">
        <f t="shared" si="5"/>
        <v>1799062</v>
      </c>
      <c r="G41" s="11"/>
      <c r="H41" s="21">
        <v>48471</v>
      </c>
      <c r="I41" s="10">
        <f t="shared" si="6"/>
        <v>1070830</v>
      </c>
      <c r="J41" s="14">
        <f t="shared" si="7"/>
        <v>2195777</v>
      </c>
      <c r="K41" s="11"/>
      <c r="L41" s="21">
        <v>47797</v>
      </c>
      <c r="M41" s="10">
        <f t="shared" si="8"/>
        <v>987140</v>
      </c>
      <c r="N41" s="14">
        <f t="shared" si="9"/>
        <v>1955286</v>
      </c>
      <c r="O41" s="11"/>
      <c r="P41" s="21">
        <v>35295</v>
      </c>
      <c r="Q41" s="10">
        <f t="shared" si="10"/>
        <v>1236812</v>
      </c>
      <c r="R41" s="14">
        <f t="shared" si="11"/>
        <v>2353538</v>
      </c>
      <c r="S41" s="1"/>
      <c r="T41" s="15">
        <f t="shared" si="0"/>
        <v>-12502</v>
      </c>
      <c r="U41" s="19">
        <f t="shared" si="1"/>
        <v>-26.15645333389125</v>
      </c>
      <c r="V41" s="15">
        <f t="shared" si="12"/>
        <v>249672</v>
      </c>
      <c r="W41" s="19">
        <f t="shared" si="2"/>
        <v>25.292461049091315</v>
      </c>
      <c r="X41" s="15">
        <f t="shared" si="13"/>
        <v>398252</v>
      </c>
      <c r="Y41" s="19">
        <f t="shared" si="3"/>
        <v>20.3679666299457</v>
      </c>
    </row>
    <row r="42" spans="2:24" ht="19.5" customHeight="1">
      <c r="B42" s="53" t="s">
        <v>14</v>
      </c>
      <c r="C42" s="7"/>
      <c r="D42" s="55" t="s">
        <v>15</v>
      </c>
      <c r="E42" s="56"/>
      <c r="F42" s="59">
        <f>D7+D43</f>
        <v>1799062</v>
      </c>
      <c r="G42" s="11"/>
      <c r="H42" s="55" t="s">
        <v>16</v>
      </c>
      <c r="I42" s="56"/>
      <c r="J42" s="59">
        <f>H43+H7</f>
        <v>2195777</v>
      </c>
      <c r="K42" s="11"/>
      <c r="L42" s="55" t="s">
        <v>17</v>
      </c>
      <c r="M42" s="56"/>
      <c r="N42" s="59">
        <f>L43+L7</f>
        <v>1955286</v>
      </c>
      <c r="O42" s="11"/>
      <c r="P42" s="55" t="s">
        <v>18</v>
      </c>
      <c r="Q42" s="56"/>
      <c r="R42" s="59">
        <f>SUM(P11:P41)+P7</f>
        <v>2353538</v>
      </c>
      <c r="T42" s="8"/>
      <c r="U42" s="8"/>
      <c r="V42" s="3"/>
      <c r="W42" s="3"/>
      <c r="X42" s="3"/>
    </row>
    <row r="43" spans="2:18" ht="18" customHeight="1">
      <c r="B43" s="54"/>
      <c r="D43" s="57">
        <f>SUM(D11:D41)</f>
        <v>830535</v>
      </c>
      <c r="E43" s="58"/>
      <c r="F43" s="60"/>
      <c r="G43" s="1"/>
      <c r="H43" s="57">
        <f>SUM(H11:H41)</f>
        <v>1070830</v>
      </c>
      <c r="I43" s="58"/>
      <c r="J43" s="60"/>
      <c r="K43" s="1"/>
      <c r="L43" s="57">
        <f>SUM(L11:L41)</f>
        <v>987140</v>
      </c>
      <c r="M43" s="58"/>
      <c r="N43" s="60"/>
      <c r="O43" s="1"/>
      <c r="P43" s="57">
        <f>SUM(P11:P41)</f>
        <v>1236812</v>
      </c>
      <c r="Q43" s="58"/>
      <c r="R43" s="60"/>
    </row>
  </sheetData>
  <sheetProtection/>
  <mergeCells count="44">
    <mergeCell ref="R42:R43"/>
    <mergeCell ref="P43:Q43"/>
    <mergeCell ref="J42:J43"/>
    <mergeCell ref="H43:I43"/>
    <mergeCell ref="L42:M42"/>
    <mergeCell ref="N42:N43"/>
    <mergeCell ref="L43:M43"/>
    <mergeCell ref="P42:Q42"/>
    <mergeCell ref="L6:N6"/>
    <mergeCell ref="L7:N7"/>
    <mergeCell ref="P5:R5"/>
    <mergeCell ref="P6:R6"/>
    <mergeCell ref="P7:R7"/>
    <mergeCell ref="B42:B43"/>
    <mergeCell ref="D42:E42"/>
    <mergeCell ref="D43:E43"/>
    <mergeCell ref="F42:F43"/>
    <mergeCell ref="H42:I42"/>
    <mergeCell ref="T9:U9"/>
    <mergeCell ref="V9:W9"/>
    <mergeCell ref="X9:Y9"/>
    <mergeCell ref="D5:F5"/>
    <mergeCell ref="D6:F6"/>
    <mergeCell ref="D7:F7"/>
    <mergeCell ref="H5:J5"/>
    <mergeCell ref="H6:J6"/>
    <mergeCell ref="H7:J7"/>
    <mergeCell ref="L5:N5"/>
    <mergeCell ref="L9:L10"/>
    <mergeCell ref="M9:M10"/>
    <mergeCell ref="D9:D10"/>
    <mergeCell ref="E9:E10"/>
    <mergeCell ref="F9:F10"/>
    <mergeCell ref="H9:H10"/>
    <mergeCell ref="R9:R10"/>
    <mergeCell ref="B2:Y2"/>
    <mergeCell ref="B3:Y3"/>
    <mergeCell ref="T5:Y7"/>
    <mergeCell ref="N9:N10"/>
    <mergeCell ref="P9:P10"/>
    <mergeCell ref="B9:B10"/>
    <mergeCell ref="Q9:Q10"/>
    <mergeCell ref="I9:I10"/>
    <mergeCell ref="J9:J10"/>
  </mergeCells>
  <conditionalFormatting sqref="T11:Y38 T37:T41 U38:X41 Y39:Y41">
    <cfRule type="cellIs" priority="1" dxfId="1" operator="lessThan" stopIfTrue="1">
      <formula>0</formula>
    </cfRule>
  </conditionalFormatting>
  <printOptions horizontalCentered="1"/>
  <pageMargins left="0.3937007874015748" right="0.3937007874015748" top="0.1968503937007874" bottom="0.07874015748031496" header="0.5118110236220472" footer="0.5118110236220472"/>
  <pageSetup horizontalDpi="300" verticalDpi="300" orientation="landscape" paperSize="9" scale="69" r:id="rId2"/>
  <ignoredErrors>
    <ignoredError sqref="V12 X12" formula="1"/>
    <ignoredError sqref="Q43:R43 Q4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2010-01-04T06:32:13Z</cp:lastPrinted>
  <dcterms:created xsi:type="dcterms:W3CDTF">2003-10-20T07:27:17Z</dcterms:created>
  <dcterms:modified xsi:type="dcterms:W3CDTF">2010-06-01T05:28:31Z</dcterms:modified>
  <cp:category/>
  <cp:version/>
  <cp:contentType/>
  <cp:contentStatus/>
</cp:coreProperties>
</file>