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Aralık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<sst xmlns="http://schemas.openxmlformats.org/spreadsheetml/2006/main" count="38" uniqueCount="19">
  <si>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</si>
  <si>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</si>
  <si>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</si>
  <si>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</si>
  <si>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</si>
  <si>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</si>
  <si>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</si>
  <si>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</si>
  <si>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</si>
  <si>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</si>
  <si>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</si>
  <si>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</si>
  <si>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</si>
  <si>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</si>
  <si>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</si>
  <si>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ARALIK</t>
  </si>
  <si>
    <t>2009 YILI ARALIK</t>
  </si>
  <si>
    <t>2010 YILI ARALIK</t>
  </si>
  <si>
    <t>2011 YILI ARALIK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</si>
</sst>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31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25" xfId="0" applyNumberFormat="1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85" fontId="6" fillId="0" borderId="29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37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3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G16">
      <selection activeCell="AB40" sqref="AB40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ht="36" customHeight="1">
      <c r="B3" s="57" t="s">
        <v>11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4.5" customHeight="1"/>
    <row r="5" spans="4:25" ht="24.75" customHeight="1">
      <c r="D5" s="41" t="s">
        <v>5</v>
      </c>
      <c r="E5" s="42"/>
      <c r="F5" s="43"/>
      <c r="G5" s="20"/>
      <c r="H5" s="41" t="s">
        <v>6</v>
      </c>
      <c r="I5" s="42"/>
      <c r="J5" s="43"/>
      <c r="K5" s="20"/>
      <c r="L5" s="41" t="s">
        <v>7</v>
      </c>
      <c r="M5" s="42"/>
      <c r="N5" s="43"/>
      <c r="O5" s="20"/>
      <c r="P5" s="41" t="s">
        <v>14</v>
      </c>
      <c r="Q5" s="42"/>
      <c r="R5" s="43"/>
      <c r="T5" s="58" t="s">
        <v>13</v>
      </c>
      <c r="U5" s="59"/>
      <c r="V5" s="59"/>
      <c r="W5" s="59"/>
      <c r="X5" s="59"/>
      <c r="Y5" s="60"/>
    </row>
    <row r="6" spans="4:25" ht="21.75" customHeight="1">
      <c r="D6" s="51" t="s">
        <v>3</v>
      </c>
      <c r="E6" s="52"/>
      <c r="F6" s="53"/>
      <c r="G6" s="1"/>
      <c r="H6" s="51" t="s">
        <v>3</v>
      </c>
      <c r="I6" s="52"/>
      <c r="J6" s="53"/>
      <c r="K6" s="1"/>
      <c r="L6" s="51" t="s">
        <v>3</v>
      </c>
      <c r="M6" s="52"/>
      <c r="N6" s="53"/>
      <c r="O6" s="1"/>
      <c r="P6" s="51" t="s">
        <v>3</v>
      </c>
      <c r="Q6" s="52"/>
      <c r="R6" s="53"/>
      <c r="T6" s="61"/>
      <c r="U6" s="62"/>
      <c r="V6" s="62"/>
      <c r="W6" s="62"/>
      <c r="X6" s="62"/>
      <c r="Y6" s="63"/>
    </row>
    <row r="7" spans="4:25" ht="21.75" customHeight="1">
      <c r="D7" s="46">
        <v>8820049</v>
      </c>
      <c r="E7" s="47"/>
      <c r="F7" s="48"/>
      <c r="G7" s="19"/>
      <c r="H7" s="46">
        <v>8526417</v>
      </c>
      <c r="I7" s="47"/>
      <c r="J7" s="48"/>
      <c r="K7" s="19"/>
      <c r="L7" s="46">
        <v>9442992</v>
      </c>
      <c r="M7" s="47"/>
      <c r="N7" s="48"/>
      <c r="O7" s="19"/>
      <c r="P7" s="46">
        <v>10567703</v>
      </c>
      <c r="Q7" s="47"/>
      <c r="R7" s="48"/>
      <c r="S7" s="8"/>
      <c r="T7" s="64"/>
      <c r="U7" s="65"/>
      <c r="V7" s="65"/>
      <c r="W7" s="65"/>
      <c r="X7" s="65"/>
      <c r="Y7" s="66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68" t="s">
        <v>0</v>
      </c>
      <c r="C9" s="6"/>
      <c r="D9" s="35" t="s">
        <v>4</v>
      </c>
      <c r="E9" s="33" t="s">
        <v>1</v>
      </c>
      <c r="F9" s="39" t="s">
        <v>2</v>
      </c>
      <c r="G9" s="5"/>
      <c r="H9" s="35" t="s">
        <v>4</v>
      </c>
      <c r="I9" s="33" t="s">
        <v>1</v>
      </c>
      <c r="J9" s="39" t="s">
        <v>2</v>
      </c>
      <c r="K9" s="5"/>
      <c r="L9" s="35" t="s">
        <v>4</v>
      </c>
      <c r="M9" s="33" t="s">
        <v>1</v>
      </c>
      <c r="N9" s="39" t="s">
        <v>2</v>
      </c>
      <c r="O9" s="5"/>
      <c r="P9" s="67" t="s">
        <v>4</v>
      </c>
      <c r="Q9" s="70" t="s">
        <v>1</v>
      </c>
      <c r="R9" s="54" t="s">
        <v>2</v>
      </c>
      <c r="S9" s="5"/>
      <c r="T9" s="44" t="s">
        <v>4</v>
      </c>
      <c r="U9" s="45"/>
      <c r="V9" s="49" t="s">
        <v>1</v>
      </c>
      <c r="W9" s="50"/>
      <c r="X9" s="49" t="s">
        <v>2</v>
      </c>
      <c r="Y9" s="50"/>
      <c r="Z9" s="5"/>
      <c r="AA9" s="5"/>
      <c r="AB9" s="5"/>
    </row>
    <row r="10" spans="2:28" s="4" customFormat="1" ht="21" customHeight="1">
      <c r="B10" s="69"/>
      <c r="C10" s="6"/>
      <c r="D10" s="36"/>
      <c r="E10" s="34"/>
      <c r="F10" s="40"/>
      <c r="G10" s="5"/>
      <c r="H10" s="36"/>
      <c r="I10" s="34"/>
      <c r="J10" s="40"/>
      <c r="K10" s="5"/>
      <c r="L10" s="36"/>
      <c r="M10" s="34"/>
      <c r="N10" s="40"/>
      <c r="O10" s="5"/>
      <c r="P10" s="67"/>
      <c r="Q10" s="70"/>
      <c r="R10" s="55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40878</v>
      </c>
      <c r="C11" s="7"/>
      <c r="D11" s="13">
        <v>3908</v>
      </c>
      <c r="E11" s="10">
        <f>D11</f>
        <v>3908</v>
      </c>
      <c r="F11" s="14">
        <f>E11+D7</f>
        <v>8823957</v>
      </c>
      <c r="G11" s="11"/>
      <c r="H11" s="13">
        <v>5032</v>
      </c>
      <c r="I11" s="10">
        <f>H11</f>
        <v>5032</v>
      </c>
      <c r="J11" s="14">
        <f>I11+H7</f>
        <v>8531449</v>
      </c>
      <c r="K11" s="11"/>
      <c r="L11" s="13">
        <v>4258</v>
      </c>
      <c r="M11" s="10">
        <f>L11</f>
        <v>4258</v>
      </c>
      <c r="N11" s="14">
        <f>M11+L7</f>
        <v>9447250</v>
      </c>
      <c r="O11" s="11"/>
      <c r="P11" s="21">
        <v>3395</v>
      </c>
      <c r="Q11" s="24">
        <f>P11</f>
        <v>3395</v>
      </c>
      <c r="R11" s="23">
        <f>Q11+P7</f>
        <v>10571098</v>
      </c>
      <c r="S11" s="1"/>
      <c r="T11" s="15">
        <f>IF(P11="","",P11-L11)</f>
        <v>-863</v>
      </c>
      <c r="U11" s="18">
        <f>IF(P11="","",((T11/L11)*100))</f>
        <v>-20.267731329262563</v>
      </c>
      <c r="V11" s="15">
        <f>IF(P11&lt;1,"",Q11-M11)</f>
        <v>-863</v>
      </c>
      <c r="W11" s="18">
        <f>IF(P11="","",((V11/M11)*100))</f>
        <v>-20.267731329262563</v>
      </c>
      <c r="X11" s="15">
        <f>IF(P11&lt;1,"",R11-N11)</f>
        <v>1123848</v>
      </c>
      <c r="Y11" s="18">
        <f>IF(P11="","",((X11/N11)*100))</f>
        <v>11.896033237185424</v>
      </c>
    </row>
    <row r="12" spans="2:25" ht="19.5" customHeight="1">
      <c r="B12" s="12">
        <v>40879</v>
      </c>
      <c r="C12" s="7"/>
      <c r="D12" s="13">
        <v>4498</v>
      </c>
      <c r="E12" s="10">
        <f>E11+D12</f>
        <v>8406</v>
      </c>
      <c r="F12" s="14">
        <f>F11+D12</f>
        <v>8828455</v>
      </c>
      <c r="G12" s="11"/>
      <c r="H12" s="13">
        <v>4155</v>
      </c>
      <c r="I12" s="10">
        <f>I11+H12</f>
        <v>9187</v>
      </c>
      <c r="J12" s="14">
        <f>J11+H12</f>
        <v>8535604</v>
      </c>
      <c r="K12" s="11"/>
      <c r="L12" s="13">
        <v>3343</v>
      </c>
      <c r="M12" s="10">
        <f>M11+L12</f>
        <v>7601</v>
      </c>
      <c r="N12" s="14">
        <f>N11+L12</f>
        <v>9450593</v>
      </c>
      <c r="O12" s="11"/>
      <c r="P12" s="21">
        <v>4076</v>
      </c>
      <c r="Q12" s="24">
        <f>IF(P12="","",(Q11+P12))</f>
        <v>7471</v>
      </c>
      <c r="R12" s="23">
        <f>IF(P12="","",(R11+P12))</f>
        <v>10575174</v>
      </c>
      <c r="S12" s="1"/>
      <c r="T12" s="15">
        <f aca="true" t="shared" si="0" ref="T12:T41">IF(P12="","",P12-L12)</f>
        <v>733</v>
      </c>
      <c r="U12" s="18">
        <f aca="true" t="shared" si="1" ref="U12:U41">IF(P12="","",((T12/L12)*100))</f>
        <v>21.926413401136706</v>
      </c>
      <c r="V12" s="15">
        <f>IF(P12="","",Q12-M12)</f>
        <v>-130</v>
      </c>
      <c r="W12" s="18">
        <f aca="true" t="shared" si="2" ref="W12:W42">IF(P12="","",((V12/M12)*100))</f>
        <v>-1.7103012761478753</v>
      </c>
      <c r="X12" s="15">
        <f>IF(P12="","",R12-N12)</f>
        <v>1124581</v>
      </c>
      <c r="Y12" s="18">
        <f aca="true" t="shared" si="3" ref="Y12:Y41">IF(P12="","",((X12/N12)*100))</f>
        <v>11.899581327859533</v>
      </c>
    </row>
    <row r="13" spans="2:25" ht="19.5" customHeight="1">
      <c r="B13" s="12">
        <v>40880</v>
      </c>
      <c r="C13" s="7"/>
      <c r="D13" s="13">
        <v>3327</v>
      </c>
      <c r="E13" s="10">
        <f aca="true" t="shared" si="4" ref="E13:E41">E12+D13</f>
        <v>11733</v>
      </c>
      <c r="F13" s="14">
        <f aca="true" t="shared" si="5" ref="F13:F41">F12+D13</f>
        <v>8831782</v>
      </c>
      <c r="G13" s="11"/>
      <c r="H13" s="13">
        <v>3263</v>
      </c>
      <c r="I13" s="10">
        <f aca="true" t="shared" si="6" ref="I13:I41">I12+H13</f>
        <v>12450</v>
      </c>
      <c r="J13" s="14">
        <f aca="true" t="shared" si="7" ref="J13:J41">J12+H13</f>
        <v>8538867</v>
      </c>
      <c r="K13" s="11"/>
      <c r="L13" s="13">
        <v>4740</v>
      </c>
      <c r="M13" s="10">
        <f aca="true" t="shared" si="8" ref="M13:M41">M12+L13</f>
        <v>12341</v>
      </c>
      <c r="N13" s="14">
        <f aca="true" t="shared" si="9" ref="N13:N41">N12+L13</f>
        <v>9455333</v>
      </c>
      <c r="O13" s="11"/>
      <c r="P13" s="21">
        <v>5876</v>
      </c>
      <c r="Q13" s="24">
        <f aca="true" t="shared" si="10" ref="Q13:Q41">IF(P13="","",(Q12+P13))</f>
        <v>13347</v>
      </c>
      <c r="R13" s="23">
        <f aca="true" t="shared" si="11" ref="R13:R41">IF(P13="","",(R12+P13))</f>
        <v>10581050</v>
      </c>
      <c r="S13" s="1"/>
      <c r="T13" s="15">
        <f t="shared" si="0"/>
        <v>1136</v>
      </c>
      <c r="U13" s="18">
        <f t="shared" si="1"/>
        <v>23.9662447257384</v>
      </c>
      <c r="V13" s="15">
        <f aca="true" t="shared" si="12" ref="V13:V41">IF(P13="","",Q13-M13)</f>
        <v>1006</v>
      </c>
      <c r="W13" s="18">
        <f t="shared" si="2"/>
        <v>8.15168949031683</v>
      </c>
      <c r="X13" s="15">
        <f aca="true" t="shared" si="13" ref="X13:X41">IF(P13="","",R13-N13)</f>
        <v>1125717</v>
      </c>
      <c r="Y13" s="18">
        <f t="shared" si="3"/>
        <v>11.9056303992678</v>
      </c>
    </row>
    <row r="14" spans="2:25" ht="19.5" customHeight="1">
      <c r="B14" s="12">
        <v>40881</v>
      </c>
      <c r="C14" s="7"/>
      <c r="D14" s="13">
        <v>5458</v>
      </c>
      <c r="E14" s="10">
        <f t="shared" si="4"/>
        <v>17191</v>
      </c>
      <c r="F14" s="14">
        <f t="shared" si="5"/>
        <v>8837240</v>
      </c>
      <c r="G14" s="11"/>
      <c r="H14" s="13">
        <v>3627</v>
      </c>
      <c r="I14" s="10">
        <f t="shared" si="6"/>
        <v>16077</v>
      </c>
      <c r="J14" s="14">
        <f t="shared" si="7"/>
        <v>8542494</v>
      </c>
      <c r="K14" s="11"/>
      <c r="L14" s="13">
        <v>5931</v>
      </c>
      <c r="M14" s="10">
        <f t="shared" si="8"/>
        <v>18272</v>
      </c>
      <c r="N14" s="14">
        <f t="shared" si="9"/>
        <v>9461264</v>
      </c>
      <c r="O14" s="11"/>
      <c r="P14" s="21">
        <v>6909</v>
      </c>
      <c r="Q14" s="24">
        <f t="shared" si="10"/>
        <v>20256</v>
      </c>
      <c r="R14" s="23">
        <f t="shared" si="11"/>
        <v>10587959</v>
      </c>
      <c r="S14" s="1"/>
      <c r="T14" s="15">
        <f t="shared" si="0"/>
        <v>978</v>
      </c>
      <c r="U14" s="18">
        <f t="shared" si="1"/>
        <v>16.48963075366717</v>
      </c>
      <c r="V14" s="15">
        <f t="shared" si="12"/>
        <v>1984</v>
      </c>
      <c r="W14" s="18">
        <f t="shared" si="2"/>
        <v>10.85814360770578</v>
      </c>
      <c r="X14" s="15">
        <f t="shared" si="13"/>
        <v>1126695</v>
      </c>
      <c r="Y14" s="18">
        <f t="shared" si="3"/>
        <v>11.90850398001789</v>
      </c>
    </row>
    <row r="15" spans="2:25" ht="19.5" customHeight="1">
      <c r="B15" s="12">
        <v>40882</v>
      </c>
      <c r="C15" s="7"/>
      <c r="D15" s="13">
        <v>3748</v>
      </c>
      <c r="E15" s="10">
        <f t="shared" si="4"/>
        <v>20939</v>
      </c>
      <c r="F15" s="14">
        <f t="shared" si="5"/>
        <v>8840988</v>
      </c>
      <c r="G15" s="11"/>
      <c r="H15" s="13">
        <v>6572</v>
      </c>
      <c r="I15" s="10">
        <f t="shared" si="6"/>
        <v>22649</v>
      </c>
      <c r="J15" s="14">
        <f t="shared" si="7"/>
        <v>8549066</v>
      </c>
      <c r="K15" s="11"/>
      <c r="L15" s="13">
        <v>5086</v>
      </c>
      <c r="M15" s="10">
        <f t="shared" si="8"/>
        <v>23358</v>
      </c>
      <c r="N15" s="14">
        <f t="shared" si="9"/>
        <v>9466350</v>
      </c>
      <c r="O15" s="11"/>
      <c r="P15" s="21">
        <v>3193</v>
      </c>
      <c r="Q15" s="24">
        <f t="shared" si="10"/>
        <v>23449</v>
      </c>
      <c r="R15" s="23">
        <f t="shared" si="11"/>
        <v>10591152</v>
      </c>
      <c r="S15" s="1"/>
      <c r="T15" s="15">
        <f t="shared" si="0"/>
        <v>-1893</v>
      </c>
      <c r="U15" s="18">
        <f t="shared" si="1"/>
        <v>-37.21981911128589</v>
      </c>
      <c r="V15" s="15">
        <f t="shared" si="12"/>
        <v>91</v>
      </c>
      <c r="W15" s="18">
        <f t="shared" si="2"/>
        <v>0.3895881496703485</v>
      </c>
      <c r="X15" s="15">
        <f t="shared" si="13"/>
        <v>1124802</v>
      </c>
      <c r="Y15" s="18">
        <f t="shared" si="3"/>
        <v>11.882108732510419</v>
      </c>
    </row>
    <row r="16" spans="2:25" ht="19.5" customHeight="1">
      <c r="B16" s="12">
        <v>40883</v>
      </c>
      <c r="C16" s="7"/>
      <c r="D16" s="13">
        <v>4863</v>
      </c>
      <c r="E16" s="10">
        <f t="shared" si="4"/>
        <v>25802</v>
      </c>
      <c r="F16" s="14">
        <f t="shared" si="5"/>
        <v>8845851</v>
      </c>
      <c r="G16" s="11"/>
      <c r="H16" s="13">
        <v>5275</v>
      </c>
      <c r="I16" s="10">
        <f t="shared" si="6"/>
        <v>27924</v>
      </c>
      <c r="J16" s="14">
        <f t="shared" si="7"/>
        <v>8554341</v>
      </c>
      <c r="K16" s="11"/>
      <c r="L16" s="13">
        <v>3310</v>
      </c>
      <c r="M16" s="10">
        <f t="shared" si="8"/>
        <v>26668</v>
      </c>
      <c r="N16" s="14">
        <f t="shared" si="9"/>
        <v>9469660</v>
      </c>
      <c r="O16" s="11"/>
      <c r="P16" s="21">
        <v>3881</v>
      </c>
      <c r="Q16" s="24">
        <f t="shared" si="10"/>
        <v>27330</v>
      </c>
      <c r="R16" s="23">
        <f t="shared" si="11"/>
        <v>10595033</v>
      </c>
      <c r="S16" s="1"/>
      <c r="T16" s="15">
        <f t="shared" si="0"/>
        <v>571</v>
      </c>
      <c r="U16" s="18">
        <f t="shared" si="1"/>
        <v>17.250755287009063</v>
      </c>
      <c r="V16" s="15">
        <f t="shared" si="12"/>
        <v>662</v>
      </c>
      <c r="W16" s="18">
        <f t="shared" si="2"/>
        <v>2.4823758812059395</v>
      </c>
      <c r="X16" s="15">
        <f t="shared" si="13"/>
        <v>1125373</v>
      </c>
      <c r="Y16" s="18">
        <f t="shared" si="3"/>
        <v>11.883985275078514</v>
      </c>
    </row>
    <row r="17" spans="2:25" ht="19.5" customHeight="1">
      <c r="B17" s="12">
        <v>40884</v>
      </c>
      <c r="C17" s="7"/>
      <c r="D17" s="13">
        <v>7712</v>
      </c>
      <c r="E17" s="10">
        <f t="shared" si="4"/>
        <v>33514</v>
      </c>
      <c r="F17" s="14">
        <f t="shared" si="5"/>
        <v>8853563</v>
      </c>
      <c r="G17" s="11"/>
      <c r="H17" s="13">
        <v>3486</v>
      </c>
      <c r="I17" s="10">
        <f t="shared" si="6"/>
        <v>31410</v>
      </c>
      <c r="J17" s="14">
        <f t="shared" si="7"/>
        <v>8557827</v>
      </c>
      <c r="K17" s="11"/>
      <c r="L17" s="13">
        <v>5064</v>
      </c>
      <c r="M17" s="10">
        <f t="shared" si="8"/>
        <v>31732</v>
      </c>
      <c r="N17" s="14">
        <f t="shared" si="9"/>
        <v>9474724</v>
      </c>
      <c r="O17" s="11"/>
      <c r="P17" s="21">
        <v>3433</v>
      </c>
      <c r="Q17" s="24">
        <f t="shared" si="10"/>
        <v>30763</v>
      </c>
      <c r="R17" s="23">
        <f t="shared" si="11"/>
        <v>10598466</v>
      </c>
      <c r="S17" s="1"/>
      <c r="T17" s="15">
        <f t="shared" si="0"/>
        <v>-1631</v>
      </c>
      <c r="U17" s="18">
        <f t="shared" si="1"/>
        <v>-32.20774091627172</v>
      </c>
      <c r="V17" s="15">
        <f t="shared" si="12"/>
        <v>-969</v>
      </c>
      <c r="W17" s="18">
        <f t="shared" si="2"/>
        <v>-3.0536997352829953</v>
      </c>
      <c r="X17" s="15">
        <f t="shared" si="13"/>
        <v>1123742</v>
      </c>
      <c r="Y17" s="18">
        <f t="shared" si="3"/>
        <v>11.860419364194671</v>
      </c>
    </row>
    <row r="18" spans="2:25" ht="19.5" customHeight="1">
      <c r="B18" s="12">
        <v>40885</v>
      </c>
      <c r="C18" s="7"/>
      <c r="D18" s="13">
        <v>2967</v>
      </c>
      <c r="E18" s="10">
        <f t="shared" si="4"/>
        <v>36481</v>
      </c>
      <c r="F18" s="14">
        <f t="shared" si="5"/>
        <v>8856530</v>
      </c>
      <c r="G18" s="11"/>
      <c r="H18" s="13">
        <v>3760</v>
      </c>
      <c r="I18" s="10">
        <f t="shared" si="6"/>
        <v>35170</v>
      </c>
      <c r="J18" s="14">
        <f t="shared" si="7"/>
        <v>8561587</v>
      </c>
      <c r="K18" s="11"/>
      <c r="L18" s="13">
        <v>3452</v>
      </c>
      <c r="M18" s="10">
        <f t="shared" si="8"/>
        <v>35184</v>
      </c>
      <c r="N18" s="14">
        <f t="shared" si="9"/>
        <v>9478176</v>
      </c>
      <c r="O18" s="11"/>
      <c r="P18" s="21">
        <v>2636</v>
      </c>
      <c r="Q18" s="24">
        <f t="shared" si="10"/>
        <v>33399</v>
      </c>
      <c r="R18" s="23">
        <f t="shared" si="11"/>
        <v>10601102</v>
      </c>
      <c r="S18" s="1"/>
      <c r="T18" s="15">
        <f t="shared" si="0"/>
        <v>-816</v>
      </c>
      <c r="U18" s="18">
        <f t="shared" si="1"/>
        <v>-23.638470451911935</v>
      </c>
      <c r="V18" s="15">
        <f t="shared" si="12"/>
        <v>-1785</v>
      </c>
      <c r="W18" s="18">
        <f t="shared" si="2"/>
        <v>-5.073328785811733</v>
      </c>
      <c r="X18" s="15">
        <f t="shared" si="13"/>
        <v>1122926</v>
      </c>
      <c r="Y18" s="18">
        <f t="shared" si="3"/>
        <v>11.847490487621247</v>
      </c>
    </row>
    <row r="19" spans="2:25" ht="19.5" customHeight="1">
      <c r="B19" s="12">
        <v>40886</v>
      </c>
      <c r="C19" s="7"/>
      <c r="D19" s="13">
        <v>3637</v>
      </c>
      <c r="E19" s="10">
        <f t="shared" si="4"/>
        <v>40118</v>
      </c>
      <c r="F19" s="14">
        <f t="shared" si="5"/>
        <v>8860167</v>
      </c>
      <c r="G19" s="11"/>
      <c r="H19" s="13">
        <v>3082</v>
      </c>
      <c r="I19" s="10">
        <f t="shared" si="6"/>
        <v>38252</v>
      </c>
      <c r="J19" s="14">
        <f t="shared" si="7"/>
        <v>8564669</v>
      </c>
      <c r="K19" s="11"/>
      <c r="L19" s="13">
        <v>2132</v>
      </c>
      <c r="M19" s="10">
        <f t="shared" si="8"/>
        <v>37316</v>
      </c>
      <c r="N19" s="14">
        <f t="shared" si="9"/>
        <v>9480308</v>
      </c>
      <c r="O19" s="11"/>
      <c r="P19" s="21">
        <v>3073</v>
      </c>
      <c r="Q19" s="24">
        <f t="shared" si="10"/>
        <v>36472</v>
      </c>
      <c r="R19" s="23">
        <f t="shared" si="11"/>
        <v>10604175</v>
      </c>
      <c r="S19" s="1"/>
      <c r="T19" s="15">
        <f t="shared" si="0"/>
        <v>941</v>
      </c>
      <c r="U19" s="18">
        <f t="shared" si="1"/>
        <v>44.13696060037523</v>
      </c>
      <c r="V19" s="15">
        <f t="shared" si="12"/>
        <v>-844</v>
      </c>
      <c r="W19" s="18">
        <f t="shared" si="2"/>
        <v>-2.261764390609926</v>
      </c>
      <c r="X19" s="15">
        <f t="shared" si="13"/>
        <v>1123867</v>
      </c>
      <c r="Y19" s="18">
        <f t="shared" si="3"/>
        <v>11.854751976412581</v>
      </c>
    </row>
    <row r="20" spans="2:25" ht="19.5" customHeight="1">
      <c r="B20" s="12">
        <v>40887</v>
      </c>
      <c r="C20" s="7"/>
      <c r="D20" s="13">
        <v>2697</v>
      </c>
      <c r="E20" s="10">
        <f t="shared" si="4"/>
        <v>42815</v>
      </c>
      <c r="F20" s="14">
        <f t="shared" si="5"/>
        <v>8862864</v>
      </c>
      <c r="G20" s="11"/>
      <c r="H20" s="13">
        <v>2868</v>
      </c>
      <c r="I20" s="10">
        <f t="shared" si="6"/>
        <v>41120</v>
      </c>
      <c r="J20" s="14">
        <f t="shared" si="7"/>
        <v>8567537</v>
      </c>
      <c r="K20" s="11"/>
      <c r="L20" s="13">
        <v>4372</v>
      </c>
      <c r="M20" s="10">
        <f t="shared" si="8"/>
        <v>41688</v>
      </c>
      <c r="N20" s="14">
        <f t="shared" si="9"/>
        <v>9484680</v>
      </c>
      <c r="O20" s="11"/>
      <c r="P20" s="21">
        <v>4108</v>
      </c>
      <c r="Q20" s="24">
        <f t="shared" si="10"/>
        <v>40580</v>
      </c>
      <c r="R20" s="23">
        <f t="shared" si="11"/>
        <v>10608283</v>
      </c>
      <c r="S20" s="1"/>
      <c r="T20" s="15">
        <f t="shared" si="0"/>
        <v>-264</v>
      </c>
      <c r="U20" s="18">
        <f t="shared" si="1"/>
        <v>-6.038426349496798</v>
      </c>
      <c r="V20" s="15">
        <f t="shared" si="12"/>
        <v>-1108</v>
      </c>
      <c r="W20" s="18">
        <f t="shared" si="2"/>
        <v>-2.6578391863365955</v>
      </c>
      <c r="X20" s="15">
        <f t="shared" si="13"/>
        <v>1123603</v>
      </c>
      <c r="Y20" s="18">
        <f t="shared" si="3"/>
        <v>11.846504046525554</v>
      </c>
    </row>
    <row r="21" spans="2:26" ht="19.5" customHeight="1">
      <c r="B21" s="12">
        <v>40888</v>
      </c>
      <c r="C21" s="7"/>
      <c r="D21" s="13">
        <v>4271</v>
      </c>
      <c r="E21" s="10">
        <f t="shared" si="4"/>
        <v>47086</v>
      </c>
      <c r="F21" s="14">
        <f t="shared" si="5"/>
        <v>8867135</v>
      </c>
      <c r="G21" s="11"/>
      <c r="H21" s="13">
        <v>2693</v>
      </c>
      <c r="I21" s="10">
        <f t="shared" si="6"/>
        <v>43813</v>
      </c>
      <c r="J21" s="14">
        <f t="shared" si="7"/>
        <v>8570230</v>
      </c>
      <c r="K21" s="11"/>
      <c r="L21" s="13">
        <v>4132</v>
      </c>
      <c r="M21" s="10">
        <f t="shared" si="8"/>
        <v>45820</v>
      </c>
      <c r="N21" s="14">
        <f t="shared" si="9"/>
        <v>9488812</v>
      </c>
      <c r="O21" s="11"/>
      <c r="P21" s="21">
        <v>5141</v>
      </c>
      <c r="Q21" s="24">
        <f t="shared" si="10"/>
        <v>45721</v>
      </c>
      <c r="R21" s="23">
        <f t="shared" si="11"/>
        <v>10613424</v>
      </c>
      <c r="S21" s="1"/>
      <c r="T21" s="15">
        <f t="shared" si="0"/>
        <v>1009</v>
      </c>
      <c r="U21" s="18">
        <f t="shared" si="1"/>
        <v>24.419167473378508</v>
      </c>
      <c r="V21" s="15">
        <f t="shared" si="12"/>
        <v>-99</v>
      </c>
      <c r="W21" s="18">
        <f t="shared" si="2"/>
        <v>-0.21606285464862507</v>
      </c>
      <c r="X21" s="15">
        <f t="shared" si="13"/>
        <v>1124612</v>
      </c>
      <c r="Y21" s="18">
        <f t="shared" si="3"/>
        <v>11.851978941093996</v>
      </c>
      <c r="Z21" s="9"/>
    </row>
    <row r="22" spans="2:25" ht="19.5" customHeight="1">
      <c r="B22" s="12">
        <v>40889</v>
      </c>
      <c r="C22" s="7"/>
      <c r="D22" s="13">
        <v>2911</v>
      </c>
      <c r="E22" s="10">
        <f t="shared" si="4"/>
        <v>49997</v>
      </c>
      <c r="F22" s="14">
        <f t="shared" si="5"/>
        <v>8870046</v>
      </c>
      <c r="G22" s="11"/>
      <c r="H22" s="13">
        <v>4471</v>
      </c>
      <c r="I22" s="10">
        <f t="shared" si="6"/>
        <v>48284</v>
      </c>
      <c r="J22" s="14">
        <f t="shared" si="7"/>
        <v>8574701</v>
      </c>
      <c r="K22" s="11"/>
      <c r="L22" s="13">
        <v>4091</v>
      </c>
      <c r="M22" s="10">
        <f t="shared" si="8"/>
        <v>49911</v>
      </c>
      <c r="N22" s="14">
        <f t="shared" si="9"/>
        <v>9492903</v>
      </c>
      <c r="O22" s="11"/>
      <c r="P22" s="21">
        <v>2492</v>
      </c>
      <c r="Q22" s="24">
        <f t="shared" si="10"/>
        <v>48213</v>
      </c>
      <c r="R22" s="23">
        <f t="shared" si="11"/>
        <v>10615916</v>
      </c>
      <c r="S22" s="1"/>
      <c r="T22" s="15">
        <f t="shared" si="0"/>
        <v>-1599</v>
      </c>
      <c r="U22" s="18">
        <f t="shared" si="1"/>
        <v>-39.0857980933757</v>
      </c>
      <c r="V22" s="15">
        <f t="shared" si="12"/>
        <v>-1698</v>
      </c>
      <c r="W22" s="18">
        <f t="shared" si="2"/>
        <v>-3.4020556590731497</v>
      </c>
      <c r="X22" s="15">
        <f t="shared" si="13"/>
        <v>1123013</v>
      </c>
      <c r="Y22" s="18">
        <f t="shared" si="3"/>
        <v>11.830027126580774</v>
      </c>
    </row>
    <row r="23" spans="2:25" ht="19.5" customHeight="1">
      <c r="B23" s="12">
        <v>40890</v>
      </c>
      <c r="C23" s="7"/>
      <c r="D23" s="13">
        <v>4010</v>
      </c>
      <c r="E23" s="10">
        <f t="shared" si="4"/>
        <v>54007</v>
      </c>
      <c r="F23" s="14">
        <f t="shared" si="5"/>
        <v>8874056</v>
      </c>
      <c r="G23" s="11"/>
      <c r="H23" s="13">
        <v>4830</v>
      </c>
      <c r="I23" s="10">
        <f t="shared" si="6"/>
        <v>53114</v>
      </c>
      <c r="J23" s="14">
        <f t="shared" si="7"/>
        <v>8579531</v>
      </c>
      <c r="K23" s="11"/>
      <c r="L23" s="13">
        <v>2748</v>
      </c>
      <c r="M23" s="10">
        <f t="shared" si="8"/>
        <v>52659</v>
      </c>
      <c r="N23" s="14">
        <f t="shared" si="9"/>
        <v>9495651</v>
      </c>
      <c r="O23" s="11"/>
      <c r="P23" s="21">
        <v>3382</v>
      </c>
      <c r="Q23" s="24">
        <f t="shared" si="10"/>
        <v>51595</v>
      </c>
      <c r="R23" s="23">
        <f t="shared" si="11"/>
        <v>10619298</v>
      </c>
      <c r="S23" s="1"/>
      <c r="T23" s="15">
        <f t="shared" si="0"/>
        <v>634</v>
      </c>
      <c r="U23" s="18">
        <f t="shared" si="1"/>
        <v>23.071324599708877</v>
      </c>
      <c r="V23" s="15">
        <f t="shared" si="12"/>
        <v>-1064</v>
      </c>
      <c r="W23" s="18">
        <f t="shared" si="2"/>
        <v>-2.0205472948593783</v>
      </c>
      <c r="X23" s="15">
        <f t="shared" si="13"/>
        <v>1123647</v>
      </c>
      <c r="Y23" s="18">
        <f t="shared" si="3"/>
        <v>11.833280309059377</v>
      </c>
    </row>
    <row r="24" spans="2:25" ht="19.5" customHeight="1">
      <c r="B24" s="12">
        <v>40891</v>
      </c>
      <c r="C24" s="7"/>
      <c r="D24" s="13">
        <v>5215</v>
      </c>
      <c r="E24" s="10">
        <f t="shared" si="4"/>
        <v>59222</v>
      </c>
      <c r="F24" s="14">
        <f t="shared" si="5"/>
        <v>8879271</v>
      </c>
      <c r="G24" s="11"/>
      <c r="H24" s="13">
        <v>3302</v>
      </c>
      <c r="I24" s="10">
        <f t="shared" si="6"/>
        <v>56416</v>
      </c>
      <c r="J24" s="14">
        <f t="shared" si="7"/>
        <v>8582833</v>
      </c>
      <c r="K24" s="11"/>
      <c r="L24" s="13">
        <v>5755</v>
      </c>
      <c r="M24" s="10">
        <f t="shared" si="8"/>
        <v>58414</v>
      </c>
      <c r="N24" s="14">
        <f t="shared" si="9"/>
        <v>9501406</v>
      </c>
      <c r="O24" s="11"/>
      <c r="P24" s="21">
        <v>2297</v>
      </c>
      <c r="Q24" s="24">
        <f t="shared" si="10"/>
        <v>53892</v>
      </c>
      <c r="R24" s="23">
        <f t="shared" si="11"/>
        <v>10621595</v>
      </c>
      <c r="S24" s="1"/>
      <c r="T24" s="15">
        <f t="shared" si="0"/>
        <v>-3458</v>
      </c>
      <c r="U24" s="18">
        <f t="shared" si="1"/>
        <v>-60.086880973066904</v>
      </c>
      <c r="V24" s="15">
        <f t="shared" si="12"/>
        <v>-4522</v>
      </c>
      <c r="W24" s="18">
        <f t="shared" si="2"/>
        <v>-7.7412948950594025</v>
      </c>
      <c r="X24" s="15">
        <f t="shared" si="13"/>
        <v>1120189</v>
      </c>
      <c r="Y24" s="18">
        <f t="shared" si="3"/>
        <v>11.789718279589358</v>
      </c>
    </row>
    <row r="25" spans="2:25" ht="19.5" customHeight="1">
      <c r="B25" s="12">
        <v>40892</v>
      </c>
      <c r="C25" s="7"/>
      <c r="D25" s="13">
        <v>3039</v>
      </c>
      <c r="E25" s="10">
        <f t="shared" si="4"/>
        <v>62261</v>
      </c>
      <c r="F25" s="14">
        <f t="shared" si="5"/>
        <v>8882310</v>
      </c>
      <c r="G25" s="11"/>
      <c r="H25" s="13">
        <v>3539</v>
      </c>
      <c r="I25" s="10">
        <f t="shared" si="6"/>
        <v>59955</v>
      </c>
      <c r="J25" s="14">
        <f t="shared" si="7"/>
        <v>8586372</v>
      </c>
      <c r="K25" s="11"/>
      <c r="L25" s="13">
        <v>2739</v>
      </c>
      <c r="M25" s="10">
        <f t="shared" si="8"/>
        <v>61153</v>
      </c>
      <c r="N25" s="14">
        <f t="shared" si="9"/>
        <v>9504145</v>
      </c>
      <c r="O25" s="11"/>
      <c r="P25" s="21">
        <v>1649</v>
      </c>
      <c r="Q25" s="24">
        <f t="shared" si="10"/>
        <v>55541</v>
      </c>
      <c r="R25" s="23">
        <f t="shared" si="11"/>
        <v>10623244</v>
      </c>
      <c r="S25" s="1"/>
      <c r="T25" s="15">
        <f t="shared" si="0"/>
        <v>-1090</v>
      </c>
      <c r="U25" s="18">
        <f t="shared" si="1"/>
        <v>-39.7955458196422</v>
      </c>
      <c r="V25" s="15">
        <f t="shared" si="12"/>
        <v>-5612</v>
      </c>
      <c r="W25" s="18">
        <f t="shared" si="2"/>
        <v>-9.176982323025854</v>
      </c>
      <c r="X25" s="15">
        <f t="shared" si="13"/>
        <v>1119099</v>
      </c>
      <c r="Y25" s="18">
        <f t="shared" si="3"/>
        <v>11.774851919872855</v>
      </c>
    </row>
    <row r="26" spans="2:25" ht="19.5" customHeight="1">
      <c r="B26" s="12">
        <v>40893</v>
      </c>
      <c r="C26" s="7"/>
      <c r="D26" s="13">
        <v>4431</v>
      </c>
      <c r="E26" s="10">
        <f t="shared" si="4"/>
        <v>66692</v>
      </c>
      <c r="F26" s="14">
        <f t="shared" si="5"/>
        <v>8886741</v>
      </c>
      <c r="G26" s="11"/>
      <c r="H26" s="13">
        <v>2955</v>
      </c>
      <c r="I26" s="10">
        <f t="shared" si="6"/>
        <v>62910</v>
      </c>
      <c r="J26" s="14">
        <f t="shared" si="7"/>
        <v>8589327</v>
      </c>
      <c r="K26" s="11"/>
      <c r="L26" s="13">
        <v>2122</v>
      </c>
      <c r="M26" s="10">
        <f t="shared" si="8"/>
        <v>63275</v>
      </c>
      <c r="N26" s="14">
        <f t="shared" si="9"/>
        <v>9506267</v>
      </c>
      <c r="O26" s="11"/>
      <c r="P26" s="21">
        <v>3161</v>
      </c>
      <c r="Q26" s="24">
        <f t="shared" si="10"/>
        <v>58702</v>
      </c>
      <c r="R26" s="23">
        <f t="shared" si="11"/>
        <v>10626405</v>
      </c>
      <c r="S26" s="1"/>
      <c r="T26" s="15">
        <f t="shared" si="0"/>
        <v>1039</v>
      </c>
      <c r="U26" s="18">
        <f t="shared" si="1"/>
        <v>48.96324222431668</v>
      </c>
      <c r="V26" s="15">
        <f t="shared" si="12"/>
        <v>-4573</v>
      </c>
      <c r="W26" s="18">
        <f t="shared" si="2"/>
        <v>-7.227182931647571</v>
      </c>
      <c r="X26" s="15">
        <f t="shared" si="13"/>
        <v>1120138</v>
      </c>
      <c r="Y26" s="18">
        <f t="shared" si="3"/>
        <v>11.783153155702443</v>
      </c>
    </row>
    <row r="27" spans="2:25" ht="19.5" customHeight="1">
      <c r="B27" s="12">
        <v>40894</v>
      </c>
      <c r="C27" s="7"/>
      <c r="D27" s="13">
        <v>2035</v>
      </c>
      <c r="E27" s="10">
        <f t="shared" si="4"/>
        <v>68727</v>
      </c>
      <c r="F27" s="14">
        <f t="shared" si="5"/>
        <v>8888776</v>
      </c>
      <c r="G27" s="11"/>
      <c r="H27" s="13">
        <v>4352</v>
      </c>
      <c r="I27" s="10">
        <f t="shared" si="6"/>
        <v>67262</v>
      </c>
      <c r="J27" s="14">
        <f t="shared" si="7"/>
        <v>8593679</v>
      </c>
      <c r="K27" s="11"/>
      <c r="L27" s="13">
        <v>2858</v>
      </c>
      <c r="M27" s="10">
        <f t="shared" si="8"/>
        <v>66133</v>
      </c>
      <c r="N27" s="14">
        <f t="shared" si="9"/>
        <v>9509125</v>
      </c>
      <c r="O27" s="11"/>
      <c r="P27" s="21">
        <v>4202</v>
      </c>
      <c r="Q27" s="24">
        <f t="shared" si="10"/>
        <v>62904</v>
      </c>
      <c r="R27" s="23">
        <f t="shared" si="11"/>
        <v>10630607</v>
      </c>
      <c r="S27" s="1"/>
      <c r="T27" s="15">
        <f t="shared" si="0"/>
        <v>1344</v>
      </c>
      <c r="U27" s="18">
        <f t="shared" si="1"/>
        <v>47.0258922323303</v>
      </c>
      <c r="V27" s="15">
        <f t="shared" si="12"/>
        <v>-3229</v>
      </c>
      <c r="W27" s="18">
        <f t="shared" si="2"/>
        <v>-4.882585093674868</v>
      </c>
      <c r="X27" s="15">
        <f t="shared" si="13"/>
        <v>1121482</v>
      </c>
      <c r="Y27" s="18">
        <f t="shared" si="3"/>
        <v>11.793745481314001</v>
      </c>
    </row>
    <row r="28" spans="2:25" ht="19.5" customHeight="1">
      <c r="B28" s="12">
        <v>40895</v>
      </c>
      <c r="C28" s="7"/>
      <c r="D28" s="13">
        <v>2472</v>
      </c>
      <c r="E28" s="10">
        <f t="shared" si="4"/>
        <v>71199</v>
      </c>
      <c r="F28" s="14">
        <f t="shared" si="5"/>
        <v>8891248</v>
      </c>
      <c r="G28" s="11"/>
      <c r="H28" s="13">
        <v>4624</v>
      </c>
      <c r="I28" s="10">
        <f t="shared" si="6"/>
        <v>71886</v>
      </c>
      <c r="J28" s="14">
        <f t="shared" si="7"/>
        <v>8598303</v>
      </c>
      <c r="K28" s="11"/>
      <c r="L28" s="13">
        <v>5292</v>
      </c>
      <c r="M28" s="10">
        <f t="shared" si="8"/>
        <v>71425</v>
      </c>
      <c r="N28" s="14">
        <f t="shared" si="9"/>
        <v>9514417</v>
      </c>
      <c r="O28" s="11"/>
      <c r="P28" s="21">
        <v>5534</v>
      </c>
      <c r="Q28" s="24">
        <f t="shared" si="10"/>
        <v>68438</v>
      </c>
      <c r="R28" s="23">
        <f t="shared" si="11"/>
        <v>10636141</v>
      </c>
      <c r="S28" s="1"/>
      <c r="T28" s="15">
        <f t="shared" si="0"/>
        <v>242</v>
      </c>
      <c r="U28" s="18">
        <f t="shared" si="1"/>
        <v>4.572940287226002</v>
      </c>
      <c r="V28" s="15">
        <f t="shared" si="12"/>
        <v>-2987</v>
      </c>
      <c r="W28" s="18">
        <f t="shared" si="2"/>
        <v>-4.182009100455023</v>
      </c>
      <c r="X28" s="15">
        <f t="shared" si="13"/>
        <v>1121724</v>
      </c>
      <c r="Y28" s="18">
        <f t="shared" si="3"/>
        <v>11.78972920779066</v>
      </c>
    </row>
    <row r="29" spans="2:25" ht="19.5" customHeight="1">
      <c r="B29" s="12">
        <v>40896</v>
      </c>
      <c r="C29" s="7"/>
      <c r="D29" s="13">
        <v>4791</v>
      </c>
      <c r="E29" s="10">
        <f t="shared" si="4"/>
        <v>75990</v>
      </c>
      <c r="F29" s="14">
        <f t="shared" si="5"/>
        <v>8896039</v>
      </c>
      <c r="G29" s="11"/>
      <c r="H29" s="13">
        <v>7111</v>
      </c>
      <c r="I29" s="10">
        <f t="shared" si="6"/>
        <v>78997</v>
      </c>
      <c r="J29" s="14">
        <f t="shared" si="7"/>
        <v>8605414</v>
      </c>
      <c r="K29" s="11"/>
      <c r="L29" s="13">
        <v>4177</v>
      </c>
      <c r="M29" s="10">
        <f t="shared" si="8"/>
        <v>75602</v>
      </c>
      <c r="N29" s="14">
        <f t="shared" si="9"/>
        <v>9518594</v>
      </c>
      <c r="O29" s="11"/>
      <c r="P29" s="21">
        <v>2995</v>
      </c>
      <c r="Q29" s="24">
        <f t="shared" si="10"/>
        <v>71433</v>
      </c>
      <c r="R29" s="23">
        <f t="shared" si="11"/>
        <v>10639136</v>
      </c>
      <c r="S29" s="1"/>
      <c r="T29" s="15">
        <f t="shared" si="0"/>
        <v>-1182</v>
      </c>
      <c r="U29" s="18">
        <f t="shared" si="1"/>
        <v>-28.297821402920757</v>
      </c>
      <c r="V29" s="15">
        <f t="shared" si="12"/>
        <v>-4169</v>
      </c>
      <c r="W29" s="18">
        <f t="shared" si="2"/>
        <v>-5.514404380836486</v>
      </c>
      <c r="X29" s="15">
        <f t="shared" si="13"/>
        <v>1120542</v>
      </c>
      <c r="Y29" s="18">
        <f t="shared" si="3"/>
        <v>11.772137775810167</v>
      </c>
    </row>
    <row r="30" spans="2:25" ht="19.5" customHeight="1">
      <c r="B30" s="12">
        <v>40897</v>
      </c>
      <c r="C30" s="7"/>
      <c r="D30" s="13">
        <v>7700</v>
      </c>
      <c r="E30" s="10">
        <f t="shared" si="4"/>
        <v>83690</v>
      </c>
      <c r="F30" s="14">
        <f t="shared" si="5"/>
        <v>8903739</v>
      </c>
      <c r="G30" s="11"/>
      <c r="H30" s="13">
        <v>5324</v>
      </c>
      <c r="I30" s="10">
        <f t="shared" si="6"/>
        <v>84321</v>
      </c>
      <c r="J30" s="14">
        <f t="shared" si="7"/>
        <v>8610738</v>
      </c>
      <c r="K30" s="11"/>
      <c r="L30" s="13">
        <v>3312</v>
      </c>
      <c r="M30" s="10">
        <f t="shared" si="8"/>
        <v>78914</v>
      </c>
      <c r="N30" s="14">
        <f t="shared" si="9"/>
        <v>9521906</v>
      </c>
      <c r="O30" s="11"/>
      <c r="P30" s="21">
        <v>4502</v>
      </c>
      <c r="Q30" s="24">
        <f t="shared" si="10"/>
        <v>75935</v>
      </c>
      <c r="R30" s="23">
        <f t="shared" si="11"/>
        <v>10643638</v>
      </c>
      <c r="S30" s="1"/>
      <c r="T30" s="15">
        <f t="shared" si="0"/>
        <v>1190</v>
      </c>
      <c r="U30" s="18">
        <f t="shared" si="1"/>
        <v>35.929951690821255</v>
      </c>
      <c r="V30" s="15">
        <f t="shared" si="12"/>
        <v>-2979</v>
      </c>
      <c r="W30" s="18">
        <f t="shared" si="2"/>
        <v>-3.7749955647920523</v>
      </c>
      <c r="X30" s="15">
        <f t="shared" si="13"/>
        <v>1121732</v>
      </c>
      <c r="Y30" s="18">
        <f t="shared" si="3"/>
        <v>11.780540576645054</v>
      </c>
    </row>
    <row r="31" spans="2:25" ht="19.5" customHeight="1">
      <c r="B31" s="12">
        <v>40898</v>
      </c>
      <c r="C31" s="7"/>
      <c r="D31" s="13">
        <v>10323</v>
      </c>
      <c r="E31" s="10">
        <f t="shared" si="4"/>
        <v>94013</v>
      </c>
      <c r="F31" s="14">
        <f t="shared" si="5"/>
        <v>8914062</v>
      </c>
      <c r="G31" s="11"/>
      <c r="H31" s="13">
        <v>5071</v>
      </c>
      <c r="I31" s="10">
        <f t="shared" si="6"/>
        <v>89392</v>
      </c>
      <c r="J31" s="14">
        <f t="shared" si="7"/>
        <v>8615809</v>
      </c>
      <c r="K31" s="11"/>
      <c r="L31" s="13">
        <v>5391</v>
      </c>
      <c r="M31" s="10">
        <f t="shared" si="8"/>
        <v>84305</v>
      </c>
      <c r="N31" s="14">
        <f t="shared" si="9"/>
        <v>9527297</v>
      </c>
      <c r="O31" s="11"/>
      <c r="P31" s="21">
        <v>3971</v>
      </c>
      <c r="Q31" s="24">
        <f t="shared" si="10"/>
        <v>79906</v>
      </c>
      <c r="R31" s="23">
        <f t="shared" si="11"/>
        <v>10647609</v>
      </c>
      <c r="S31" s="1"/>
      <c r="T31" s="15">
        <f t="shared" si="0"/>
        <v>-1420</v>
      </c>
      <c r="U31" s="18">
        <f t="shared" si="1"/>
        <v>-26.34019662400297</v>
      </c>
      <c r="V31" s="15">
        <f t="shared" si="12"/>
        <v>-4399</v>
      </c>
      <c r="W31" s="18">
        <f t="shared" si="2"/>
        <v>-5.217958602692605</v>
      </c>
      <c r="X31" s="15">
        <f t="shared" si="13"/>
        <v>1120312</v>
      </c>
      <c r="Y31" s="18">
        <f t="shared" si="3"/>
        <v>11.758970041555333</v>
      </c>
    </row>
    <row r="32" spans="2:25" ht="19.5" customHeight="1">
      <c r="B32" s="12">
        <v>40899</v>
      </c>
      <c r="C32" s="7"/>
      <c r="D32" s="13">
        <v>4752</v>
      </c>
      <c r="E32" s="10">
        <f t="shared" si="4"/>
        <v>98765</v>
      </c>
      <c r="F32" s="14">
        <f t="shared" si="5"/>
        <v>8918814</v>
      </c>
      <c r="G32" s="11"/>
      <c r="H32" s="13">
        <v>6229</v>
      </c>
      <c r="I32" s="10">
        <f t="shared" si="6"/>
        <v>95621</v>
      </c>
      <c r="J32" s="14">
        <f t="shared" si="7"/>
        <v>8622038</v>
      </c>
      <c r="K32" s="11"/>
      <c r="L32" s="13">
        <v>4098</v>
      </c>
      <c r="M32" s="10">
        <f t="shared" si="8"/>
        <v>88403</v>
      </c>
      <c r="N32" s="14">
        <f t="shared" si="9"/>
        <v>9531395</v>
      </c>
      <c r="O32" s="11"/>
      <c r="P32" s="21">
        <v>2356</v>
      </c>
      <c r="Q32" s="24">
        <f t="shared" si="10"/>
        <v>82262</v>
      </c>
      <c r="R32" s="23">
        <f t="shared" si="11"/>
        <v>10649965</v>
      </c>
      <c r="S32" s="1"/>
      <c r="T32" s="15">
        <f t="shared" si="0"/>
        <v>-1742</v>
      </c>
      <c r="U32" s="18">
        <f t="shared" si="1"/>
        <v>-42.50854075158614</v>
      </c>
      <c r="V32" s="15">
        <f t="shared" si="12"/>
        <v>-6141</v>
      </c>
      <c r="W32" s="18">
        <f t="shared" si="2"/>
        <v>-6.94659683494904</v>
      </c>
      <c r="X32" s="15">
        <f t="shared" si="13"/>
        <v>1118570</v>
      </c>
      <c r="Y32" s="18">
        <f t="shared" si="3"/>
        <v>11.73563785783718</v>
      </c>
    </row>
    <row r="33" spans="2:25" ht="19.5" customHeight="1">
      <c r="B33" s="12">
        <v>40900</v>
      </c>
      <c r="C33" s="7"/>
      <c r="D33" s="13">
        <v>4791</v>
      </c>
      <c r="E33" s="10">
        <f t="shared" si="4"/>
        <v>103556</v>
      </c>
      <c r="F33" s="14">
        <f t="shared" si="5"/>
        <v>8923605</v>
      </c>
      <c r="G33" s="11"/>
      <c r="H33" s="13">
        <v>6428</v>
      </c>
      <c r="I33" s="10">
        <f t="shared" si="6"/>
        <v>102049</v>
      </c>
      <c r="J33" s="14">
        <f t="shared" si="7"/>
        <v>8628466</v>
      </c>
      <c r="K33" s="11"/>
      <c r="L33" s="13">
        <v>4316</v>
      </c>
      <c r="M33" s="10">
        <f t="shared" si="8"/>
        <v>92719</v>
      </c>
      <c r="N33" s="14">
        <f t="shared" si="9"/>
        <v>9535711</v>
      </c>
      <c r="O33" s="11"/>
      <c r="P33" s="21">
        <v>5698</v>
      </c>
      <c r="Q33" s="24">
        <f t="shared" si="10"/>
        <v>87960</v>
      </c>
      <c r="R33" s="23">
        <f t="shared" si="11"/>
        <v>10655663</v>
      </c>
      <c r="S33" s="1"/>
      <c r="T33" s="15">
        <f t="shared" si="0"/>
        <v>1382</v>
      </c>
      <c r="U33" s="18">
        <f t="shared" si="1"/>
        <v>32.02038924930491</v>
      </c>
      <c r="V33" s="15">
        <f t="shared" si="12"/>
        <v>-4759</v>
      </c>
      <c r="W33" s="18">
        <f t="shared" si="2"/>
        <v>-5.132712820457511</v>
      </c>
      <c r="X33" s="15">
        <f t="shared" si="13"/>
        <v>1119952</v>
      </c>
      <c r="Y33" s="18">
        <f t="shared" si="3"/>
        <v>11.744819028177343</v>
      </c>
    </row>
    <row r="34" spans="2:25" ht="19.5" customHeight="1">
      <c r="B34" s="12">
        <v>40901</v>
      </c>
      <c r="C34" s="7"/>
      <c r="D34" s="13">
        <v>4112</v>
      </c>
      <c r="E34" s="10">
        <f t="shared" si="4"/>
        <v>107668</v>
      </c>
      <c r="F34" s="14">
        <f t="shared" si="5"/>
        <v>8927717</v>
      </c>
      <c r="G34" s="11"/>
      <c r="H34" s="13">
        <v>6676</v>
      </c>
      <c r="I34" s="10">
        <f t="shared" si="6"/>
        <v>108725</v>
      </c>
      <c r="J34" s="14">
        <f t="shared" si="7"/>
        <v>8635142</v>
      </c>
      <c r="K34" s="11"/>
      <c r="L34" s="13">
        <v>3545</v>
      </c>
      <c r="M34" s="10">
        <f t="shared" si="8"/>
        <v>96264</v>
      </c>
      <c r="N34" s="14">
        <f t="shared" si="9"/>
        <v>9539256</v>
      </c>
      <c r="O34" s="11"/>
      <c r="P34" s="21">
        <v>6121</v>
      </c>
      <c r="Q34" s="24">
        <f t="shared" si="10"/>
        <v>94081</v>
      </c>
      <c r="R34" s="23">
        <f t="shared" si="11"/>
        <v>10661784</v>
      </c>
      <c r="S34" s="1"/>
      <c r="T34" s="15">
        <f t="shared" si="0"/>
        <v>2576</v>
      </c>
      <c r="U34" s="18">
        <f t="shared" si="1"/>
        <v>72.6657263751763</v>
      </c>
      <c r="V34" s="15">
        <f t="shared" si="12"/>
        <v>-2183</v>
      </c>
      <c r="W34" s="18">
        <f t="shared" si="2"/>
        <v>-2.2677220975650294</v>
      </c>
      <c r="X34" s="15">
        <f t="shared" si="13"/>
        <v>1122528</v>
      </c>
      <c r="Y34" s="18">
        <f t="shared" si="3"/>
        <v>11.76745859425515</v>
      </c>
    </row>
    <row r="35" spans="2:25" ht="19.5" customHeight="1">
      <c r="B35" s="12">
        <v>40902</v>
      </c>
      <c r="C35" s="7"/>
      <c r="D35" s="13">
        <v>4532</v>
      </c>
      <c r="E35" s="10">
        <f t="shared" si="4"/>
        <v>112200</v>
      </c>
      <c r="F35" s="14">
        <f t="shared" si="5"/>
        <v>8932249</v>
      </c>
      <c r="G35" s="11"/>
      <c r="H35" s="13">
        <v>4927</v>
      </c>
      <c r="I35" s="10">
        <f t="shared" si="6"/>
        <v>113652</v>
      </c>
      <c r="J35" s="14">
        <f t="shared" si="7"/>
        <v>8640069</v>
      </c>
      <c r="K35" s="11"/>
      <c r="L35" s="13">
        <v>7523</v>
      </c>
      <c r="M35" s="10">
        <f t="shared" si="8"/>
        <v>103787</v>
      </c>
      <c r="N35" s="14">
        <f t="shared" si="9"/>
        <v>9546779</v>
      </c>
      <c r="O35" s="11"/>
      <c r="P35" s="21">
        <v>7895</v>
      </c>
      <c r="Q35" s="24">
        <f t="shared" si="10"/>
        <v>101976</v>
      </c>
      <c r="R35" s="23">
        <f t="shared" si="11"/>
        <v>10669679</v>
      </c>
      <c r="S35" s="1"/>
      <c r="T35" s="15">
        <f t="shared" si="0"/>
        <v>372</v>
      </c>
      <c r="U35" s="18">
        <f t="shared" si="1"/>
        <v>4.944835836767247</v>
      </c>
      <c r="V35" s="15">
        <f t="shared" si="12"/>
        <v>-1811</v>
      </c>
      <c r="W35" s="18">
        <f t="shared" si="2"/>
        <v>-1.7449198839931783</v>
      </c>
      <c r="X35" s="15">
        <f t="shared" si="13"/>
        <v>1122900</v>
      </c>
      <c r="Y35" s="18">
        <f t="shared" si="3"/>
        <v>11.762082268794533</v>
      </c>
    </row>
    <row r="36" spans="2:25" ht="19.5" customHeight="1">
      <c r="B36" s="12">
        <v>40903</v>
      </c>
      <c r="C36" s="7"/>
      <c r="D36" s="13">
        <v>4080</v>
      </c>
      <c r="E36" s="10">
        <f t="shared" si="4"/>
        <v>116280</v>
      </c>
      <c r="F36" s="14">
        <f t="shared" si="5"/>
        <v>8936329</v>
      </c>
      <c r="G36" s="11"/>
      <c r="H36" s="13">
        <v>8852</v>
      </c>
      <c r="I36" s="10">
        <f t="shared" si="6"/>
        <v>122504</v>
      </c>
      <c r="J36" s="14">
        <f t="shared" si="7"/>
        <v>8648921</v>
      </c>
      <c r="K36" s="11"/>
      <c r="L36" s="13">
        <v>6636</v>
      </c>
      <c r="M36" s="10">
        <f t="shared" si="8"/>
        <v>110423</v>
      </c>
      <c r="N36" s="14">
        <f t="shared" si="9"/>
        <v>9553415</v>
      </c>
      <c r="O36" s="11"/>
      <c r="P36" s="21">
        <v>3583</v>
      </c>
      <c r="Q36" s="24">
        <f t="shared" si="10"/>
        <v>105559</v>
      </c>
      <c r="R36" s="23">
        <f t="shared" si="11"/>
        <v>10673262</v>
      </c>
      <c r="S36" s="1"/>
      <c r="T36" s="15">
        <f t="shared" si="0"/>
        <v>-3053</v>
      </c>
      <c r="U36" s="18">
        <f t="shared" si="1"/>
        <v>-46.00663050030139</v>
      </c>
      <c r="V36" s="15">
        <f t="shared" si="12"/>
        <v>-4864</v>
      </c>
      <c r="W36" s="18">
        <f t="shared" si="2"/>
        <v>-4.404879418237143</v>
      </c>
      <c r="X36" s="15">
        <f t="shared" si="13"/>
        <v>1119847</v>
      </c>
      <c r="Y36" s="18">
        <f t="shared" si="3"/>
        <v>11.721954923972215</v>
      </c>
    </row>
    <row r="37" spans="2:25" ht="19.5" customHeight="1">
      <c r="B37" s="12">
        <v>40904</v>
      </c>
      <c r="C37" s="7"/>
      <c r="D37" s="13">
        <v>6333</v>
      </c>
      <c r="E37" s="10">
        <f t="shared" si="4"/>
        <v>122613</v>
      </c>
      <c r="F37" s="14">
        <f t="shared" si="5"/>
        <v>8942662</v>
      </c>
      <c r="G37" s="11"/>
      <c r="H37" s="13">
        <v>6960</v>
      </c>
      <c r="I37" s="10">
        <f t="shared" si="6"/>
        <v>129464</v>
      </c>
      <c r="J37" s="14">
        <f t="shared" si="7"/>
        <v>8655881</v>
      </c>
      <c r="K37" s="11"/>
      <c r="L37" s="13">
        <v>5043</v>
      </c>
      <c r="M37" s="10">
        <f t="shared" si="8"/>
        <v>115466</v>
      </c>
      <c r="N37" s="14">
        <f t="shared" si="9"/>
        <v>9558458</v>
      </c>
      <c r="O37" s="11"/>
      <c r="P37" s="21">
        <v>5216</v>
      </c>
      <c r="Q37" s="24">
        <f t="shared" si="10"/>
        <v>110775</v>
      </c>
      <c r="R37" s="23">
        <f t="shared" si="11"/>
        <v>10678478</v>
      </c>
      <c r="S37" s="1"/>
      <c r="T37" s="15">
        <f t="shared" si="0"/>
        <v>173</v>
      </c>
      <c r="U37" s="18">
        <f t="shared" si="1"/>
        <v>3.4304977196113424</v>
      </c>
      <c r="V37" s="15">
        <f t="shared" si="12"/>
        <v>-4691</v>
      </c>
      <c r="W37" s="18">
        <f t="shared" si="2"/>
        <v>-4.062667798312923</v>
      </c>
      <c r="X37" s="15">
        <f t="shared" si="13"/>
        <v>1120020</v>
      </c>
      <c r="Y37" s="18">
        <f t="shared" si="3"/>
        <v>11.717580387966343</v>
      </c>
    </row>
    <row r="38" spans="2:25" ht="19.5" customHeight="1">
      <c r="B38" s="12">
        <v>40905</v>
      </c>
      <c r="C38" s="7"/>
      <c r="D38" s="13">
        <v>7204</v>
      </c>
      <c r="E38" s="10">
        <f t="shared" si="4"/>
        <v>129817</v>
      </c>
      <c r="F38" s="14">
        <f t="shared" si="5"/>
        <v>8949866</v>
      </c>
      <c r="G38" s="11"/>
      <c r="H38" s="13">
        <v>5401</v>
      </c>
      <c r="I38" s="10">
        <f t="shared" si="6"/>
        <v>134865</v>
      </c>
      <c r="J38" s="14">
        <f t="shared" si="7"/>
        <v>8661282</v>
      </c>
      <c r="K38" s="11"/>
      <c r="L38" s="13">
        <v>6251</v>
      </c>
      <c r="M38" s="10">
        <f t="shared" si="8"/>
        <v>121717</v>
      </c>
      <c r="N38" s="14">
        <f t="shared" si="9"/>
        <v>9564709</v>
      </c>
      <c r="O38" s="11"/>
      <c r="P38" s="21">
        <v>4944</v>
      </c>
      <c r="Q38" s="24">
        <f t="shared" si="10"/>
        <v>115719</v>
      </c>
      <c r="R38" s="23">
        <f t="shared" si="11"/>
        <v>10683422</v>
      </c>
      <c r="S38" s="1"/>
      <c r="T38" s="15">
        <f t="shared" si="0"/>
        <v>-1307</v>
      </c>
      <c r="U38" s="18">
        <f t="shared" si="1"/>
        <v>-20.908654615261558</v>
      </c>
      <c r="V38" s="15">
        <f t="shared" si="12"/>
        <v>-5998</v>
      </c>
      <c r="W38" s="18">
        <f t="shared" si="2"/>
        <v>-4.927824379503274</v>
      </c>
      <c r="X38" s="15">
        <f t="shared" si="13"/>
        <v>1118713</v>
      </c>
      <c r="Y38" s="18">
        <f t="shared" si="3"/>
        <v>11.696257565180499</v>
      </c>
    </row>
    <row r="39" spans="2:25" ht="19.5" customHeight="1">
      <c r="B39" s="12">
        <v>40906</v>
      </c>
      <c r="C39" s="7"/>
      <c r="D39" s="13">
        <v>4598</v>
      </c>
      <c r="E39" s="10">
        <f t="shared" si="4"/>
        <v>134415</v>
      </c>
      <c r="F39" s="14">
        <f t="shared" si="5"/>
        <v>8954464</v>
      </c>
      <c r="G39" s="11"/>
      <c r="H39" s="13">
        <v>6057</v>
      </c>
      <c r="I39" s="10">
        <f t="shared" si="6"/>
        <v>140922</v>
      </c>
      <c r="J39" s="14">
        <f t="shared" si="7"/>
        <v>8667339</v>
      </c>
      <c r="K39" s="11"/>
      <c r="L39" s="13">
        <v>5562</v>
      </c>
      <c r="M39" s="10">
        <f t="shared" si="8"/>
        <v>127279</v>
      </c>
      <c r="N39" s="14">
        <f t="shared" si="9"/>
        <v>9570271</v>
      </c>
      <c r="O39" s="11"/>
      <c r="P39" s="21">
        <v>3901</v>
      </c>
      <c r="Q39" s="24">
        <f t="shared" si="10"/>
        <v>119620</v>
      </c>
      <c r="R39" s="23">
        <f t="shared" si="11"/>
        <v>10687323</v>
      </c>
      <c r="S39" s="1"/>
      <c r="T39" s="15">
        <f t="shared" si="0"/>
        <v>-1661</v>
      </c>
      <c r="U39" s="18">
        <f t="shared" si="1"/>
        <v>-29.863358504135203</v>
      </c>
      <c r="V39" s="15">
        <f t="shared" si="12"/>
        <v>-7659</v>
      </c>
      <c r="W39" s="18">
        <f t="shared" si="2"/>
        <v>-6.01748913803534</v>
      </c>
      <c r="X39" s="15">
        <f t="shared" si="13"/>
        <v>1117052</v>
      </c>
      <c r="Y39" s="18">
        <f t="shared" si="3"/>
        <v>11.672104165075368</v>
      </c>
    </row>
    <row r="40" spans="2:25" ht="19.5" customHeight="1">
      <c r="B40" s="12">
        <v>40907</v>
      </c>
      <c r="C40" s="7"/>
      <c r="D40" s="13">
        <v>7348</v>
      </c>
      <c r="E40" s="10">
        <f t="shared" si="4"/>
        <v>141763</v>
      </c>
      <c r="F40" s="14">
        <f t="shared" si="5"/>
        <v>8961812</v>
      </c>
      <c r="G40" s="11"/>
      <c r="H40" s="13">
        <v>7299</v>
      </c>
      <c r="I40" s="10">
        <f t="shared" si="6"/>
        <v>148221</v>
      </c>
      <c r="J40" s="14">
        <f t="shared" si="7"/>
        <v>8674638</v>
      </c>
      <c r="K40" s="11"/>
      <c r="L40" s="22">
        <v>6940</v>
      </c>
      <c r="M40" s="10">
        <f t="shared" si="8"/>
        <v>134219</v>
      </c>
      <c r="N40" s="14">
        <f t="shared" si="9"/>
        <v>9577211</v>
      </c>
      <c r="O40" s="11"/>
      <c r="P40" s="21">
        <v>8220</v>
      </c>
      <c r="Q40" s="24">
        <f t="shared" si="10"/>
        <v>127840</v>
      </c>
      <c r="R40" s="23">
        <f t="shared" si="11"/>
        <v>10695543</v>
      </c>
      <c r="S40" s="1"/>
      <c r="T40" s="15">
        <f t="shared" si="0"/>
        <v>1280</v>
      </c>
      <c r="U40" s="18">
        <f t="shared" si="1"/>
        <v>18.443804034582133</v>
      </c>
      <c r="V40" s="15">
        <f t="shared" si="12"/>
        <v>-6379</v>
      </c>
      <c r="W40" s="18">
        <f t="shared" si="2"/>
        <v>-4.75268032096797</v>
      </c>
      <c r="X40" s="15">
        <f t="shared" si="13"/>
        <v>1118332</v>
      </c>
      <c r="Y40" s="18">
        <f t="shared" si="3"/>
        <v>11.677011188330297</v>
      </c>
    </row>
    <row r="41" spans="2:25" ht="19.5" customHeight="1">
      <c r="B41" s="12">
        <v>40908</v>
      </c>
      <c r="C41" s="7"/>
      <c r="D41" s="13">
        <v>2431</v>
      </c>
      <c r="E41" s="10">
        <f t="shared" si="4"/>
        <v>144194</v>
      </c>
      <c r="F41" s="14">
        <f t="shared" si="5"/>
        <v>8964243</v>
      </c>
      <c r="G41" s="11"/>
      <c r="H41" s="13">
        <v>4879</v>
      </c>
      <c r="I41" s="10">
        <f t="shared" si="6"/>
        <v>153100</v>
      </c>
      <c r="J41" s="14">
        <f t="shared" si="7"/>
        <v>8679517</v>
      </c>
      <c r="K41" s="11"/>
      <c r="L41" s="22">
        <v>3111</v>
      </c>
      <c r="M41" s="10">
        <f t="shared" si="8"/>
        <v>137330</v>
      </c>
      <c r="N41" s="14">
        <f t="shared" si="9"/>
        <v>9580322</v>
      </c>
      <c r="O41" s="11"/>
      <c r="P41" s="21">
        <v>5604</v>
      </c>
      <c r="Q41" s="24">
        <f t="shared" si="10"/>
        <v>133444</v>
      </c>
      <c r="R41" s="23">
        <f t="shared" si="11"/>
        <v>10701147</v>
      </c>
      <c r="S41" s="1"/>
      <c r="T41" s="15">
        <f t="shared" si="0"/>
        <v>2493</v>
      </c>
      <c r="U41" s="18">
        <f t="shared" si="1"/>
        <v>80.13500482160077</v>
      </c>
      <c r="V41" s="15">
        <f t="shared" si="12"/>
        <v>-3886</v>
      </c>
      <c r="W41" s="18">
        <f t="shared" si="2"/>
        <v>-2.829680332046894</v>
      </c>
      <c r="X41" s="15">
        <f t="shared" si="13"/>
        <v>1120825</v>
      </c>
      <c r="Y41" s="18">
        <f t="shared" si="3"/>
        <v>11.699241424244404</v>
      </c>
    </row>
    <row r="42" spans="2:24" ht="19.5" customHeight="1">
      <c r="B42" s="37" t="s">
        <v>12</v>
      </c>
      <c r="C42" s="7"/>
      <c r="D42" s="29" t="s">
        <v>15</v>
      </c>
      <c r="E42" s="30"/>
      <c r="F42" s="25">
        <f>SUM(D11:D41)+D7</f>
        <v>8964243</v>
      </c>
      <c r="G42" s="11"/>
      <c r="H42" s="29" t="s">
        <v>16</v>
      </c>
      <c r="I42" s="30"/>
      <c r="J42" s="25">
        <f>SUM(H11:H41)+H7</f>
        <v>8679517</v>
      </c>
      <c r="K42" s="11"/>
      <c r="L42" s="29" t="s">
        <v>17</v>
      </c>
      <c r="M42" s="30"/>
      <c r="N42" s="25">
        <f>SUM(L11:L41)+L7</f>
        <v>9580322</v>
      </c>
      <c r="O42" s="11"/>
      <c r="P42" s="31" t="s">
        <v>18</v>
      </c>
      <c r="Q42" s="32"/>
      <c r="R42" s="25">
        <f>SUM(P11:P41)+P7</f>
        <v>10701147</v>
      </c>
      <c r="T42" s="8"/>
      <c r="U42" s="8"/>
      <c r="V42" s="3"/>
      <c r="W42" s="3"/>
      <c r="X42" s="3"/>
    </row>
    <row r="43" spans="2:18" ht="18" customHeight="1">
      <c r="B43" s="38"/>
      <c r="D43" s="27">
        <f>SUM(D11:D41)</f>
        <v>144194</v>
      </c>
      <c r="E43" s="28"/>
      <c r="F43" s="26"/>
      <c r="G43" s="1"/>
      <c r="H43" s="27">
        <f>SUM(H11:H41)</f>
        <v>153100</v>
      </c>
      <c r="I43" s="28"/>
      <c r="J43" s="26"/>
      <c r="K43" s="1"/>
      <c r="L43" s="27">
        <f>SUM(L11:L41)</f>
        <v>137330</v>
      </c>
      <c r="M43" s="28"/>
      <c r="N43" s="26"/>
      <c r="O43" s="1"/>
      <c r="P43" s="27">
        <f>SUM(P11:P41)</f>
        <v>133444</v>
      </c>
      <c r="Q43" s="28"/>
      <c r="R43" s="26"/>
    </row>
  </sheetData>
  <sheetProtection/>
  <mergeCells count="44"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T9:U9"/>
    <mergeCell ref="P7:R7"/>
    <mergeCell ref="I9:I10"/>
    <mergeCell ref="J9:J10"/>
    <mergeCell ref="H9:H10"/>
    <mergeCell ref="B42:B43"/>
    <mergeCell ref="D42:E42"/>
    <mergeCell ref="D43:E43"/>
    <mergeCell ref="F42:F43"/>
    <mergeCell ref="E9:E10"/>
    <mergeCell ref="L43:M43"/>
    <mergeCell ref="H42:I42"/>
    <mergeCell ref="L9:L10"/>
    <mergeCell ref="M9:M10"/>
    <mergeCell ref="R42:R43"/>
    <mergeCell ref="P43:Q43"/>
    <mergeCell ref="J42:J43"/>
    <mergeCell ref="H43:I43"/>
    <mergeCell ref="L42:M42"/>
    <mergeCell ref="N42:N43"/>
    <mergeCell ref="P42:Q42"/>
  </mergeCells>
  <conditionalFormatting sqref="T11:Y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  <ignoredError sqref="U28:Y36 X38:Y38 V37 X37:Y3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saliye</cp:lastModifiedBy>
  <cp:lastPrinted>2011-12-21T07:04:47Z</cp:lastPrinted>
  <dcterms:created xsi:type="dcterms:W3CDTF">2003-10-20T07:27:17Z</dcterms:created>
  <dcterms:modified xsi:type="dcterms:W3CDTF">2012-01-01T09:10:57Z</dcterms:modified>
  <cp:category/>
  <cp:version/>
  <cp:contentType/>
  <cp:contentStatus/>
</cp:coreProperties>
</file>