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Ekim 2008-2009-2010-2011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<sst xmlns="http://schemas.openxmlformats.org/spreadsheetml/2006/main" count="38" uniqueCount="19">
  <si>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</si>
  <si>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</si>
  <si>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</si>
  <si>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</si>
  <si>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</si>
  <si>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</si>
  <si>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</si>
  <si>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</si>
  <si>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</si>
  <si>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</si>
  <si>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</si>
  <si>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</si>
  <si>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</si>
  <si>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>2011 / 2010 YILI KARŞILAŞTIRMASI</t>
  </si>
  <si>
    <t xml:space="preserve">2011 YILI </t>
  </si>
  <si>
    <t>2008 YILI KASIM</t>
  </si>
  <si>
    <t>2009 YILI KASIM</t>
  </si>
  <si>
    <t>2010 YILI KASIM</t>
  </si>
  <si>
    <t>2011 YILI KASIM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</si>
</sst>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8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  <protection/>
    </xf>
    <xf numFmtId="185" fontId="2" fillId="0" borderId="19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5" fontId="6" fillId="0" borderId="18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5" fontId="12" fillId="0" borderId="29" xfId="0" applyNumberFormat="1" applyFont="1" applyBorder="1" applyAlignment="1">
      <alignment horizontal="center" vertical="center"/>
    </xf>
    <xf numFmtId="185" fontId="12" fillId="0" borderId="30" xfId="0" applyNumberFormat="1" applyFont="1" applyBorder="1" applyAlignment="1">
      <alignment horizontal="center" vertical="center"/>
    </xf>
    <xf numFmtId="185" fontId="12" fillId="0" borderId="31" xfId="0" applyNumberFormat="1" applyFont="1" applyBorder="1" applyAlignment="1">
      <alignment horizontal="center" vertical="center"/>
    </xf>
    <xf numFmtId="185" fontId="6" fillId="0" borderId="36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85" fontId="6" fillId="0" borderId="21" xfId="0" applyNumberFormat="1" applyFont="1" applyBorder="1" applyAlignment="1">
      <alignment horizontal="center" vertical="center" wrapText="1"/>
    </xf>
    <xf numFmtId="185" fontId="6" fillId="0" borderId="22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185" fontId="3" fillId="0" borderId="29" xfId="0" applyNumberFormat="1" applyFont="1" applyBorder="1" applyAlignment="1">
      <alignment horizontal="center" vertical="center"/>
    </xf>
    <xf numFmtId="185" fontId="3" fillId="0" borderId="30" xfId="0" applyNumberFormat="1" applyFont="1" applyBorder="1" applyAlignment="1">
      <alignment horizontal="center" vertical="center"/>
    </xf>
    <xf numFmtId="185" fontId="10" fillId="0" borderId="19" xfId="0" applyNumberFormat="1" applyFont="1" applyBorder="1" applyAlignment="1">
      <alignment horizontal="center" vertical="center"/>
    </xf>
    <xf numFmtId="185" fontId="10" fillId="0" borderId="34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5" fontId="3" fillId="0" borderId="42" xfId="0" applyNumberFormat="1" applyFont="1" applyBorder="1" applyAlignment="1">
      <alignment horizontal="center" vertical="center"/>
    </xf>
    <xf numFmtId="185" fontId="3" fillId="0" borderId="43" xfId="0" applyNumberFormat="1" applyFont="1" applyBorder="1" applyAlignment="1">
      <alignment horizontal="center" vertical="center"/>
    </xf>
    <xf numFmtId="185" fontId="10" fillId="0" borderId="27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2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4" width="10.75390625" style="3" customWidth="1"/>
    <col min="5" max="6" width="12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1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1.75390625" style="3" customWidth="1"/>
    <col min="15" max="15" width="0.875" style="3" customWidth="1"/>
    <col min="16" max="16" width="10.75390625" style="3" customWidth="1"/>
    <col min="17" max="17" width="12.75390625" style="2" customWidth="1"/>
    <col min="18" max="18" width="14.00390625" style="3" bestFit="1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2:25" ht="36" customHeight="1">
      <c r="B3" s="30" t="s">
        <v>11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ht="4.5" customHeight="1"/>
    <row r="5" spans="4:25" ht="24.75" customHeight="1">
      <c r="D5" s="44" t="s">
        <v>5</v>
      </c>
      <c r="E5" s="45"/>
      <c r="F5" s="46"/>
      <c r="G5" s="20"/>
      <c r="H5" s="44" t="s">
        <v>6</v>
      </c>
      <c r="I5" s="45"/>
      <c r="J5" s="46"/>
      <c r="K5" s="20"/>
      <c r="L5" s="44" t="s">
        <v>7</v>
      </c>
      <c r="M5" s="45"/>
      <c r="N5" s="46"/>
      <c r="O5" s="20"/>
      <c r="P5" s="44" t="s">
        <v>14</v>
      </c>
      <c r="Q5" s="45"/>
      <c r="R5" s="46"/>
      <c r="T5" s="31" t="s">
        <v>13</v>
      </c>
      <c r="U5" s="32"/>
      <c r="V5" s="32"/>
      <c r="W5" s="32"/>
      <c r="X5" s="32"/>
      <c r="Y5" s="33"/>
    </row>
    <row r="6" spans="4:25" ht="21.75" customHeight="1">
      <c r="D6" s="47" t="s">
        <v>3</v>
      </c>
      <c r="E6" s="48"/>
      <c r="F6" s="49"/>
      <c r="G6" s="1"/>
      <c r="H6" s="47" t="s">
        <v>3</v>
      </c>
      <c r="I6" s="48"/>
      <c r="J6" s="49"/>
      <c r="K6" s="1"/>
      <c r="L6" s="47" t="s">
        <v>3</v>
      </c>
      <c r="M6" s="48"/>
      <c r="N6" s="49"/>
      <c r="O6" s="1"/>
      <c r="P6" s="47" t="s">
        <v>3</v>
      </c>
      <c r="Q6" s="48"/>
      <c r="R6" s="49"/>
      <c r="T6" s="34"/>
      <c r="U6" s="35"/>
      <c r="V6" s="35"/>
      <c r="W6" s="35"/>
      <c r="X6" s="35"/>
      <c r="Y6" s="36"/>
    </row>
    <row r="7" spans="4:25" ht="21.75" customHeight="1">
      <c r="D7" s="50">
        <v>8573814</v>
      </c>
      <c r="E7" s="51"/>
      <c r="F7" s="52"/>
      <c r="G7" s="19"/>
      <c r="H7" s="50">
        <v>8256954</v>
      </c>
      <c r="I7" s="51"/>
      <c r="J7" s="52"/>
      <c r="K7" s="19"/>
      <c r="L7" s="50">
        <v>9165071</v>
      </c>
      <c r="M7" s="51"/>
      <c r="N7" s="52"/>
      <c r="O7" s="19"/>
      <c r="P7" s="50">
        <v>10263802</v>
      </c>
      <c r="Q7" s="51"/>
      <c r="R7" s="52"/>
      <c r="S7" s="8"/>
      <c r="T7" s="37"/>
      <c r="U7" s="38"/>
      <c r="V7" s="38"/>
      <c r="W7" s="38"/>
      <c r="X7" s="38"/>
      <c r="Y7" s="39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41" t="s">
        <v>0</v>
      </c>
      <c r="C9" s="6"/>
      <c r="D9" s="53" t="s">
        <v>4</v>
      </c>
      <c r="E9" s="59" t="s">
        <v>1</v>
      </c>
      <c r="F9" s="55" t="s">
        <v>2</v>
      </c>
      <c r="G9" s="5"/>
      <c r="H9" s="53" t="s">
        <v>4</v>
      </c>
      <c r="I9" s="59" t="s">
        <v>1</v>
      </c>
      <c r="J9" s="55" t="s">
        <v>2</v>
      </c>
      <c r="K9" s="5"/>
      <c r="L9" s="53" t="s">
        <v>4</v>
      </c>
      <c r="M9" s="59" t="s">
        <v>1</v>
      </c>
      <c r="N9" s="55" t="s">
        <v>2</v>
      </c>
      <c r="O9" s="5"/>
      <c r="P9" s="40" t="s">
        <v>4</v>
      </c>
      <c r="Q9" s="43" t="s">
        <v>1</v>
      </c>
      <c r="R9" s="27" t="s">
        <v>2</v>
      </c>
      <c r="S9" s="5"/>
      <c r="T9" s="57" t="s">
        <v>4</v>
      </c>
      <c r="U9" s="58"/>
      <c r="V9" s="25" t="s">
        <v>1</v>
      </c>
      <c r="W9" s="26"/>
      <c r="X9" s="25" t="s">
        <v>2</v>
      </c>
      <c r="Y9" s="26"/>
      <c r="Z9" s="5"/>
      <c r="AA9" s="5"/>
      <c r="AB9" s="5"/>
    </row>
    <row r="10" spans="2:28" s="4" customFormat="1" ht="21" customHeight="1">
      <c r="B10" s="42"/>
      <c r="C10" s="6"/>
      <c r="D10" s="54"/>
      <c r="E10" s="60"/>
      <c r="F10" s="56"/>
      <c r="G10" s="5"/>
      <c r="H10" s="54"/>
      <c r="I10" s="60"/>
      <c r="J10" s="56"/>
      <c r="K10" s="5"/>
      <c r="L10" s="54"/>
      <c r="M10" s="60"/>
      <c r="N10" s="56"/>
      <c r="O10" s="5"/>
      <c r="P10" s="40"/>
      <c r="Q10" s="43"/>
      <c r="R10" s="28"/>
      <c r="S10" s="5"/>
      <c r="T10" s="16" t="s">
        <v>8</v>
      </c>
      <c r="U10" s="17" t="s">
        <v>9</v>
      </c>
      <c r="V10" s="16" t="s">
        <v>8</v>
      </c>
      <c r="W10" s="17" t="s">
        <v>9</v>
      </c>
      <c r="X10" s="16" t="s">
        <v>8</v>
      </c>
      <c r="Y10" s="17" t="s">
        <v>9</v>
      </c>
      <c r="Z10" s="5"/>
      <c r="AA10" s="5"/>
      <c r="AB10" s="5"/>
    </row>
    <row r="11" spans="1:25" ht="19.5" customHeight="1">
      <c r="A11" s="2">
        <v>16</v>
      </c>
      <c r="B11" s="12">
        <v>40848</v>
      </c>
      <c r="C11" s="7"/>
      <c r="D11" s="13">
        <v>16376</v>
      </c>
      <c r="E11" s="10">
        <f>D11</f>
        <v>16376</v>
      </c>
      <c r="F11" s="14">
        <f>E11+D7</f>
        <v>8590190</v>
      </c>
      <c r="G11" s="11"/>
      <c r="H11" s="13">
        <v>22493</v>
      </c>
      <c r="I11" s="10">
        <f>H11</f>
        <v>22493</v>
      </c>
      <c r="J11" s="14">
        <f>I11+H7</f>
        <v>8279447</v>
      </c>
      <c r="K11" s="11"/>
      <c r="L11" s="13">
        <v>14044</v>
      </c>
      <c r="M11" s="10">
        <f>L11</f>
        <v>14044</v>
      </c>
      <c r="N11" s="14">
        <f>M11+L7</f>
        <v>9179115</v>
      </c>
      <c r="O11" s="11"/>
      <c r="P11" s="21">
        <v>15883</v>
      </c>
      <c r="Q11" s="24">
        <f>P11</f>
        <v>15883</v>
      </c>
      <c r="R11" s="23">
        <f>Q11+P7</f>
        <v>10279685</v>
      </c>
      <c r="S11" s="1"/>
      <c r="T11" s="15">
        <f>IF(P11="","",P11-L11)</f>
        <v>1839</v>
      </c>
      <c r="U11" s="18">
        <f>IF(P11="","",((T11/L11)*100))</f>
        <v>13.094559954428938</v>
      </c>
      <c r="V11" s="15">
        <f>IF(P11&lt;1,"",Q11-M11)</f>
        <v>1839</v>
      </c>
      <c r="W11" s="18">
        <f>IF(P11="","",((V11/M11)*100))</f>
        <v>13.094559954428938</v>
      </c>
      <c r="X11" s="15">
        <f>IF(P11&lt;1,"",R11-N11)</f>
        <v>1100570</v>
      </c>
      <c r="Y11" s="18">
        <f>IF(P11="","",((X11/N11)*100))</f>
        <v>11.989935848935328</v>
      </c>
    </row>
    <row r="12" spans="2:25" ht="19.5" customHeight="1">
      <c r="B12" s="12">
        <v>40849</v>
      </c>
      <c r="C12" s="7"/>
      <c r="D12" s="13">
        <v>18354</v>
      </c>
      <c r="E12" s="10">
        <f>E11+D12</f>
        <v>34730</v>
      </c>
      <c r="F12" s="14">
        <f>F11+D12</f>
        <v>8608544</v>
      </c>
      <c r="G12" s="11"/>
      <c r="H12" s="13">
        <v>14966</v>
      </c>
      <c r="I12" s="10">
        <f>I11+H12</f>
        <v>37459</v>
      </c>
      <c r="J12" s="14">
        <f>J11+H12</f>
        <v>8294413</v>
      </c>
      <c r="K12" s="11"/>
      <c r="L12" s="13">
        <v>15224</v>
      </c>
      <c r="M12" s="10">
        <f>M11+L12</f>
        <v>29268</v>
      </c>
      <c r="N12" s="14">
        <f>N11+L12</f>
        <v>9194339</v>
      </c>
      <c r="O12" s="11"/>
      <c r="P12" s="21">
        <v>15133</v>
      </c>
      <c r="Q12" s="24">
        <f>IF(P12="","",(Q11+P12))</f>
        <v>31016</v>
      </c>
      <c r="R12" s="23">
        <f>IF(P12="","",(R11+P12))</f>
        <v>10294818</v>
      </c>
      <c r="S12" s="1"/>
      <c r="T12" s="15">
        <f aca="true" t="shared" si="0" ref="T12:T40">IF(P12="","",P12-L12)</f>
        <v>-91</v>
      </c>
      <c r="U12" s="18">
        <f aca="true" t="shared" si="1" ref="U12:U40">IF(P12="","",((T12/L12)*100))</f>
        <v>-0.5977404098791381</v>
      </c>
      <c r="V12" s="15">
        <f>IF(P12="","",Q12-M12)</f>
        <v>1748</v>
      </c>
      <c r="W12" s="18">
        <f aca="true" t="shared" si="2" ref="W12:W40">IF(P12="","",((V12/M12)*100))</f>
        <v>5.972393057263906</v>
      </c>
      <c r="X12" s="15">
        <f>IF(P12="","",R12-N12)</f>
        <v>1100479</v>
      </c>
      <c r="Y12" s="18">
        <f aca="true" t="shared" si="3" ref="Y12:Y40">IF(P12="","",((X12/N12)*100))</f>
        <v>11.96909315612574</v>
      </c>
    </row>
    <row r="13" spans="2:25" ht="19.5" customHeight="1">
      <c r="B13" s="12">
        <v>40850</v>
      </c>
      <c r="C13" s="7"/>
      <c r="D13" s="13">
        <v>10761</v>
      </c>
      <c r="E13" s="10">
        <f aca="true" t="shared" si="4" ref="E13:E40">E12+D13</f>
        <v>45491</v>
      </c>
      <c r="F13" s="14">
        <f aca="true" t="shared" si="5" ref="F13:F40">F12+D13</f>
        <v>8619305</v>
      </c>
      <c r="G13" s="11"/>
      <c r="H13" s="13">
        <v>14734</v>
      </c>
      <c r="I13" s="10">
        <f aca="true" t="shared" si="6" ref="I13:I40">I12+H13</f>
        <v>52193</v>
      </c>
      <c r="J13" s="14">
        <f aca="true" t="shared" si="7" ref="J13:J40">J12+H13</f>
        <v>8309147</v>
      </c>
      <c r="K13" s="11"/>
      <c r="L13" s="13">
        <v>11410</v>
      </c>
      <c r="M13" s="10">
        <f aca="true" t="shared" si="8" ref="M13:M40">M12+L13</f>
        <v>40678</v>
      </c>
      <c r="N13" s="14">
        <f aca="true" t="shared" si="9" ref="N13:N40">N12+L13</f>
        <v>9205749</v>
      </c>
      <c r="O13" s="11"/>
      <c r="P13" s="21">
        <v>10649</v>
      </c>
      <c r="Q13" s="24">
        <f aca="true" t="shared" si="10" ref="Q13:Q40">IF(P13="","",(Q12+P13))</f>
        <v>41665</v>
      </c>
      <c r="R13" s="23">
        <f aca="true" t="shared" si="11" ref="R13:R40">IF(P13="","",(R12+P13))</f>
        <v>10305467</v>
      </c>
      <c r="S13" s="1"/>
      <c r="T13" s="15">
        <f t="shared" si="0"/>
        <v>-761</v>
      </c>
      <c r="U13" s="18">
        <f t="shared" si="1"/>
        <v>-6.6695880806310255</v>
      </c>
      <c r="V13" s="15">
        <f aca="true" t="shared" si="12" ref="V13:V40">IF(P13="","",Q13-M13)</f>
        <v>987</v>
      </c>
      <c r="W13" s="18">
        <f t="shared" si="2"/>
        <v>2.4263729780225183</v>
      </c>
      <c r="X13" s="15">
        <f aca="true" t="shared" si="13" ref="X13:X40">IF(P13="","",R13-N13)</f>
        <v>1099718</v>
      </c>
      <c r="Y13" s="18">
        <f t="shared" si="3"/>
        <v>11.9459915754818</v>
      </c>
    </row>
    <row r="14" spans="2:25" ht="19.5" customHeight="1">
      <c r="B14" s="12">
        <v>40851</v>
      </c>
      <c r="C14" s="7"/>
      <c r="D14" s="13">
        <v>10886</v>
      </c>
      <c r="E14" s="10">
        <f t="shared" si="4"/>
        <v>56377</v>
      </c>
      <c r="F14" s="14">
        <f t="shared" si="5"/>
        <v>8630191</v>
      </c>
      <c r="G14" s="11"/>
      <c r="H14" s="13">
        <v>8974</v>
      </c>
      <c r="I14" s="10">
        <f t="shared" si="6"/>
        <v>61167</v>
      </c>
      <c r="J14" s="14">
        <f t="shared" si="7"/>
        <v>8318121</v>
      </c>
      <c r="K14" s="11"/>
      <c r="L14" s="13">
        <v>9685</v>
      </c>
      <c r="M14" s="10">
        <f t="shared" si="8"/>
        <v>50363</v>
      </c>
      <c r="N14" s="14">
        <f t="shared" si="9"/>
        <v>9215434</v>
      </c>
      <c r="O14" s="11"/>
      <c r="P14" s="21">
        <v>15234</v>
      </c>
      <c r="Q14" s="24">
        <f t="shared" si="10"/>
        <v>56899</v>
      </c>
      <c r="R14" s="23">
        <f t="shared" si="11"/>
        <v>10320701</v>
      </c>
      <c r="S14" s="1"/>
      <c r="T14" s="15">
        <f t="shared" si="0"/>
        <v>5549</v>
      </c>
      <c r="U14" s="18">
        <f t="shared" si="1"/>
        <v>57.29478575116159</v>
      </c>
      <c r="V14" s="15">
        <f t="shared" si="12"/>
        <v>6536</v>
      </c>
      <c r="W14" s="18">
        <f t="shared" si="2"/>
        <v>12.977781307706055</v>
      </c>
      <c r="X14" s="15">
        <f t="shared" si="13"/>
        <v>1105267</v>
      </c>
      <c r="Y14" s="18">
        <f t="shared" si="3"/>
        <v>11.993651085776317</v>
      </c>
    </row>
    <row r="15" spans="2:25" ht="19.5" customHeight="1">
      <c r="B15" s="12">
        <v>40852</v>
      </c>
      <c r="C15" s="7"/>
      <c r="D15" s="13">
        <v>8639</v>
      </c>
      <c r="E15" s="10">
        <f t="shared" si="4"/>
        <v>65016</v>
      </c>
      <c r="F15" s="14">
        <f t="shared" si="5"/>
        <v>8638830</v>
      </c>
      <c r="G15" s="11"/>
      <c r="H15" s="13">
        <v>7496</v>
      </c>
      <c r="I15" s="10">
        <f t="shared" si="6"/>
        <v>68663</v>
      </c>
      <c r="J15" s="14">
        <f t="shared" si="7"/>
        <v>8325617</v>
      </c>
      <c r="K15" s="11"/>
      <c r="L15" s="13">
        <v>12577</v>
      </c>
      <c r="M15" s="10">
        <f t="shared" si="8"/>
        <v>62940</v>
      </c>
      <c r="N15" s="14">
        <f t="shared" si="9"/>
        <v>9228011</v>
      </c>
      <c r="O15" s="11"/>
      <c r="P15" s="21">
        <v>19257</v>
      </c>
      <c r="Q15" s="24">
        <f t="shared" si="10"/>
        <v>76156</v>
      </c>
      <c r="R15" s="23">
        <f t="shared" si="11"/>
        <v>10339958</v>
      </c>
      <c r="S15" s="1"/>
      <c r="T15" s="15">
        <f t="shared" si="0"/>
        <v>6680</v>
      </c>
      <c r="U15" s="18">
        <f t="shared" si="1"/>
        <v>53.11282499801224</v>
      </c>
      <c r="V15" s="15">
        <f t="shared" si="12"/>
        <v>13216</v>
      </c>
      <c r="W15" s="18">
        <f t="shared" si="2"/>
        <v>20.99777565935812</v>
      </c>
      <c r="X15" s="15">
        <f t="shared" si="13"/>
        <v>1111947</v>
      </c>
      <c r="Y15" s="18">
        <f t="shared" si="3"/>
        <v>12.049693048697058</v>
      </c>
    </row>
    <row r="16" spans="2:25" ht="19.5" customHeight="1">
      <c r="B16" s="12">
        <v>40853</v>
      </c>
      <c r="C16" s="7"/>
      <c r="D16" s="13">
        <v>8232</v>
      </c>
      <c r="E16" s="10">
        <f t="shared" si="4"/>
        <v>73248</v>
      </c>
      <c r="F16" s="14">
        <f t="shared" si="5"/>
        <v>8647062</v>
      </c>
      <c r="G16" s="11"/>
      <c r="H16" s="13">
        <v>10166</v>
      </c>
      <c r="I16" s="10">
        <f t="shared" si="6"/>
        <v>78829</v>
      </c>
      <c r="J16" s="14">
        <f t="shared" si="7"/>
        <v>8335783</v>
      </c>
      <c r="K16" s="11"/>
      <c r="L16" s="13">
        <v>15182</v>
      </c>
      <c r="M16" s="10">
        <f t="shared" si="8"/>
        <v>78122</v>
      </c>
      <c r="N16" s="14">
        <f t="shared" si="9"/>
        <v>9243193</v>
      </c>
      <c r="O16" s="11"/>
      <c r="P16" s="21">
        <v>17990</v>
      </c>
      <c r="Q16" s="24">
        <f t="shared" si="10"/>
        <v>94146</v>
      </c>
      <c r="R16" s="23">
        <f t="shared" si="11"/>
        <v>10357948</v>
      </c>
      <c r="S16" s="1"/>
      <c r="T16" s="15">
        <f t="shared" si="0"/>
        <v>2808</v>
      </c>
      <c r="U16" s="18">
        <f t="shared" si="1"/>
        <v>18.495586879199053</v>
      </c>
      <c r="V16" s="15">
        <f t="shared" si="12"/>
        <v>16024</v>
      </c>
      <c r="W16" s="18">
        <f t="shared" si="2"/>
        <v>20.51150764189345</v>
      </c>
      <c r="X16" s="15">
        <f t="shared" si="13"/>
        <v>1114755</v>
      </c>
      <c r="Y16" s="18">
        <f t="shared" si="3"/>
        <v>12.06028046801576</v>
      </c>
    </row>
    <row r="17" spans="2:25" ht="19.5" customHeight="1">
      <c r="B17" s="12">
        <v>40854</v>
      </c>
      <c r="C17" s="7"/>
      <c r="D17" s="13">
        <v>8975</v>
      </c>
      <c r="E17" s="10">
        <f t="shared" si="4"/>
        <v>82223</v>
      </c>
      <c r="F17" s="14">
        <f t="shared" si="5"/>
        <v>8656037</v>
      </c>
      <c r="G17" s="11"/>
      <c r="H17" s="13">
        <v>12177</v>
      </c>
      <c r="I17" s="10">
        <f t="shared" si="6"/>
        <v>91006</v>
      </c>
      <c r="J17" s="14">
        <f t="shared" si="7"/>
        <v>8347960</v>
      </c>
      <c r="K17" s="11"/>
      <c r="L17" s="13">
        <v>14454</v>
      </c>
      <c r="M17" s="10">
        <f t="shared" si="8"/>
        <v>92576</v>
      </c>
      <c r="N17" s="14">
        <f t="shared" si="9"/>
        <v>9257647</v>
      </c>
      <c r="O17" s="11"/>
      <c r="P17" s="21">
        <v>12755</v>
      </c>
      <c r="Q17" s="24">
        <f t="shared" si="10"/>
        <v>106901</v>
      </c>
      <c r="R17" s="23">
        <f t="shared" si="11"/>
        <v>10370703</v>
      </c>
      <c r="S17" s="1"/>
      <c r="T17" s="15">
        <f t="shared" si="0"/>
        <v>-1699</v>
      </c>
      <c r="U17" s="18">
        <f t="shared" si="1"/>
        <v>-11.754531617545316</v>
      </c>
      <c r="V17" s="15">
        <f t="shared" si="12"/>
        <v>14325</v>
      </c>
      <c r="W17" s="18">
        <f t="shared" si="2"/>
        <v>15.4737729001037</v>
      </c>
      <c r="X17" s="15">
        <f t="shared" si="13"/>
        <v>1113056</v>
      </c>
      <c r="Y17" s="18">
        <f t="shared" si="3"/>
        <v>12.023098309970125</v>
      </c>
    </row>
    <row r="18" spans="2:25" ht="19.5" customHeight="1">
      <c r="B18" s="12">
        <v>40855</v>
      </c>
      <c r="C18" s="7"/>
      <c r="D18" s="13">
        <v>10513</v>
      </c>
      <c r="E18" s="10">
        <f t="shared" si="4"/>
        <v>92736</v>
      </c>
      <c r="F18" s="14">
        <f t="shared" si="5"/>
        <v>8666550</v>
      </c>
      <c r="G18" s="11"/>
      <c r="H18" s="13">
        <v>13818</v>
      </c>
      <c r="I18" s="10">
        <f t="shared" si="6"/>
        <v>104824</v>
      </c>
      <c r="J18" s="14">
        <f t="shared" si="7"/>
        <v>8361778</v>
      </c>
      <c r="K18" s="11"/>
      <c r="L18" s="13">
        <v>10503</v>
      </c>
      <c r="M18" s="10">
        <f t="shared" si="8"/>
        <v>103079</v>
      </c>
      <c r="N18" s="14">
        <f t="shared" si="9"/>
        <v>9268150</v>
      </c>
      <c r="O18" s="11"/>
      <c r="P18" s="21">
        <v>11812</v>
      </c>
      <c r="Q18" s="24">
        <f t="shared" si="10"/>
        <v>118713</v>
      </c>
      <c r="R18" s="23">
        <f t="shared" si="11"/>
        <v>10382515</v>
      </c>
      <c r="S18" s="1"/>
      <c r="T18" s="15">
        <f t="shared" si="0"/>
        <v>1309</v>
      </c>
      <c r="U18" s="18">
        <f t="shared" si="1"/>
        <v>12.463105779301152</v>
      </c>
      <c r="V18" s="15">
        <f t="shared" si="12"/>
        <v>15634</v>
      </c>
      <c r="W18" s="18">
        <f t="shared" si="2"/>
        <v>15.16700782894673</v>
      </c>
      <c r="X18" s="15">
        <f t="shared" si="13"/>
        <v>1114365</v>
      </c>
      <c r="Y18" s="18">
        <f t="shared" si="3"/>
        <v>12.023596942216084</v>
      </c>
    </row>
    <row r="19" spans="2:25" ht="19.5" customHeight="1">
      <c r="B19" s="12">
        <v>40856</v>
      </c>
      <c r="C19" s="7"/>
      <c r="D19" s="13">
        <v>13000</v>
      </c>
      <c r="E19" s="10">
        <f t="shared" si="4"/>
        <v>105736</v>
      </c>
      <c r="F19" s="14">
        <f t="shared" si="5"/>
        <v>8679550</v>
      </c>
      <c r="G19" s="11"/>
      <c r="H19" s="13">
        <v>10295</v>
      </c>
      <c r="I19" s="10">
        <f t="shared" si="6"/>
        <v>115119</v>
      </c>
      <c r="J19" s="14">
        <f t="shared" si="7"/>
        <v>8372073</v>
      </c>
      <c r="K19" s="11"/>
      <c r="L19" s="13">
        <v>11009</v>
      </c>
      <c r="M19" s="10">
        <f t="shared" si="8"/>
        <v>114088</v>
      </c>
      <c r="N19" s="14">
        <f t="shared" si="9"/>
        <v>9279159</v>
      </c>
      <c r="O19" s="11"/>
      <c r="P19" s="21">
        <v>10842</v>
      </c>
      <c r="Q19" s="24">
        <f t="shared" si="10"/>
        <v>129555</v>
      </c>
      <c r="R19" s="23">
        <f t="shared" si="11"/>
        <v>10393357</v>
      </c>
      <c r="S19" s="1"/>
      <c r="T19" s="15">
        <f t="shared" si="0"/>
        <v>-167</v>
      </c>
      <c r="U19" s="18">
        <f t="shared" si="1"/>
        <v>-1.5169406848941773</v>
      </c>
      <c r="V19" s="15">
        <f t="shared" si="12"/>
        <v>15467</v>
      </c>
      <c r="W19" s="18">
        <f t="shared" si="2"/>
        <v>13.55707874623098</v>
      </c>
      <c r="X19" s="15">
        <f t="shared" si="13"/>
        <v>1114198</v>
      </c>
      <c r="Y19" s="18">
        <f t="shared" si="3"/>
        <v>12.007532148118164</v>
      </c>
    </row>
    <row r="20" spans="2:25" ht="19.5" customHeight="1">
      <c r="B20" s="12">
        <v>40857</v>
      </c>
      <c r="C20" s="7"/>
      <c r="D20" s="13">
        <v>8127</v>
      </c>
      <c r="E20" s="10">
        <f t="shared" si="4"/>
        <v>113863</v>
      </c>
      <c r="F20" s="14">
        <f t="shared" si="5"/>
        <v>8687677</v>
      </c>
      <c r="G20" s="11"/>
      <c r="H20" s="13">
        <v>9564</v>
      </c>
      <c r="I20" s="10">
        <f t="shared" si="6"/>
        <v>124683</v>
      </c>
      <c r="J20" s="14">
        <f t="shared" si="7"/>
        <v>8381637</v>
      </c>
      <c r="K20" s="11"/>
      <c r="L20" s="13">
        <v>8476</v>
      </c>
      <c r="M20" s="10">
        <f t="shared" si="8"/>
        <v>122564</v>
      </c>
      <c r="N20" s="14">
        <f t="shared" si="9"/>
        <v>9287635</v>
      </c>
      <c r="O20" s="11"/>
      <c r="P20" s="21">
        <v>6334</v>
      </c>
      <c r="Q20" s="24">
        <f t="shared" si="10"/>
        <v>135889</v>
      </c>
      <c r="R20" s="23">
        <f t="shared" si="11"/>
        <v>10399691</v>
      </c>
      <c r="S20" s="1"/>
      <c r="T20" s="15">
        <f t="shared" si="0"/>
        <v>-2142</v>
      </c>
      <c r="U20" s="18">
        <f t="shared" si="1"/>
        <v>-25.271354412458706</v>
      </c>
      <c r="V20" s="15">
        <f t="shared" si="12"/>
        <v>13325</v>
      </c>
      <c r="W20" s="18">
        <f t="shared" si="2"/>
        <v>10.87187102248621</v>
      </c>
      <c r="X20" s="15">
        <f t="shared" si="13"/>
        <v>1112056</v>
      </c>
      <c r="Y20" s="18">
        <f t="shared" si="3"/>
        <v>11.973511017605666</v>
      </c>
    </row>
    <row r="21" spans="2:26" ht="19.5" customHeight="1">
      <c r="B21" s="12">
        <v>40858</v>
      </c>
      <c r="C21" s="7"/>
      <c r="D21" s="13">
        <v>8587</v>
      </c>
      <c r="E21" s="10">
        <f t="shared" si="4"/>
        <v>122450</v>
      </c>
      <c r="F21" s="14">
        <f t="shared" si="5"/>
        <v>8696264</v>
      </c>
      <c r="G21" s="11"/>
      <c r="H21" s="13">
        <v>7425</v>
      </c>
      <c r="I21" s="10">
        <f t="shared" si="6"/>
        <v>132108</v>
      </c>
      <c r="J21" s="14">
        <f t="shared" si="7"/>
        <v>8389062</v>
      </c>
      <c r="K21" s="11"/>
      <c r="L21" s="13">
        <v>5718</v>
      </c>
      <c r="M21" s="10">
        <f t="shared" si="8"/>
        <v>128282</v>
      </c>
      <c r="N21" s="14">
        <f t="shared" si="9"/>
        <v>9293353</v>
      </c>
      <c r="O21" s="11"/>
      <c r="P21" s="21">
        <v>9938</v>
      </c>
      <c r="Q21" s="24">
        <f t="shared" si="10"/>
        <v>145827</v>
      </c>
      <c r="R21" s="23">
        <f t="shared" si="11"/>
        <v>10409629</v>
      </c>
      <c r="S21" s="1"/>
      <c r="T21" s="15">
        <f t="shared" si="0"/>
        <v>4220</v>
      </c>
      <c r="U21" s="18">
        <f t="shared" si="1"/>
        <v>73.80202868135711</v>
      </c>
      <c r="V21" s="15">
        <f t="shared" si="12"/>
        <v>17545</v>
      </c>
      <c r="W21" s="18">
        <f t="shared" si="2"/>
        <v>13.676899331161035</v>
      </c>
      <c r="X21" s="15">
        <f t="shared" si="13"/>
        <v>1116276</v>
      </c>
      <c r="Y21" s="18">
        <f t="shared" si="3"/>
        <v>12.011552773256327</v>
      </c>
      <c r="Z21" s="9"/>
    </row>
    <row r="22" spans="2:25" ht="19.5" customHeight="1">
      <c r="B22" s="12">
        <v>40859</v>
      </c>
      <c r="C22" s="7"/>
      <c r="D22" s="13">
        <v>5982</v>
      </c>
      <c r="E22" s="10">
        <f t="shared" si="4"/>
        <v>128432</v>
      </c>
      <c r="F22" s="14">
        <f t="shared" si="5"/>
        <v>8702246</v>
      </c>
      <c r="G22" s="11"/>
      <c r="H22" s="13">
        <v>5772</v>
      </c>
      <c r="I22" s="10">
        <f t="shared" si="6"/>
        <v>137880</v>
      </c>
      <c r="J22" s="14">
        <f t="shared" si="7"/>
        <v>8394834</v>
      </c>
      <c r="K22" s="11"/>
      <c r="L22" s="13">
        <v>10499</v>
      </c>
      <c r="M22" s="10">
        <f t="shared" si="8"/>
        <v>138781</v>
      </c>
      <c r="N22" s="14">
        <f t="shared" si="9"/>
        <v>9303852</v>
      </c>
      <c r="O22" s="11"/>
      <c r="P22" s="21">
        <v>13591</v>
      </c>
      <c r="Q22" s="24">
        <f t="shared" si="10"/>
        <v>159418</v>
      </c>
      <c r="R22" s="23">
        <f t="shared" si="11"/>
        <v>10423220</v>
      </c>
      <c r="S22" s="1"/>
      <c r="T22" s="15">
        <f t="shared" si="0"/>
        <v>3092</v>
      </c>
      <c r="U22" s="18">
        <f t="shared" si="1"/>
        <v>29.450423849890466</v>
      </c>
      <c r="V22" s="15">
        <f t="shared" si="12"/>
        <v>20637</v>
      </c>
      <c r="W22" s="18">
        <f t="shared" si="2"/>
        <v>14.870191164496582</v>
      </c>
      <c r="X22" s="15">
        <f t="shared" si="13"/>
        <v>1119368</v>
      </c>
      <c r="Y22" s="18">
        <f t="shared" si="3"/>
        <v>12.03123179517473</v>
      </c>
    </row>
    <row r="23" spans="2:25" ht="19.5" customHeight="1">
      <c r="B23" s="12">
        <v>40860</v>
      </c>
      <c r="C23" s="7"/>
      <c r="D23" s="13">
        <v>6224</v>
      </c>
      <c r="E23" s="10">
        <f t="shared" si="4"/>
        <v>134656</v>
      </c>
      <c r="F23" s="14">
        <f t="shared" si="5"/>
        <v>8708470</v>
      </c>
      <c r="G23" s="11"/>
      <c r="H23" s="13">
        <v>7714</v>
      </c>
      <c r="I23" s="10">
        <f t="shared" si="6"/>
        <v>145594</v>
      </c>
      <c r="J23" s="14">
        <f t="shared" si="7"/>
        <v>8402548</v>
      </c>
      <c r="K23" s="11"/>
      <c r="L23" s="13">
        <v>12188</v>
      </c>
      <c r="M23" s="10">
        <f t="shared" si="8"/>
        <v>150969</v>
      </c>
      <c r="N23" s="14">
        <f t="shared" si="9"/>
        <v>9316040</v>
      </c>
      <c r="O23" s="11"/>
      <c r="P23" s="21">
        <v>12787</v>
      </c>
      <c r="Q23" s="24">
        <f t="shared" si="10"/>
        <v>172205</v>
      </c>
      <c r="R23" s="23">
        <f t="shared" si="11"/>
        <v>10436007</v>
      </c>
      <c r="S23" s="1"/>
      <c r="T23" s="15">
        <f t="shared" si="0"/>
        <v>599</v>
      </c>
      <c r="U23" s="18">
        <f t="shared" si="1"/>
        <v>4.914670167377748</v>
      </c>
      <c r="V23" s="15">
        <f t="shared" si="12"/>
        <v>21236</v>
      </c>
      <c r="W23" s="18">
        <f t="shared" si="2"/>
        <v>14.066463976048063</v>
      </c>
      <c r="X23" s="15">
        <f t="shared" si="13"/>
        <v>1119967</v>
      </c>
      <c r="Y23" s="18">
        <f t="shared" si="3"/>
        <v>12.021921331381145</v>
      </c>
    </row>
    <row r="24" spans="2:25" ht="19.5" customHeight="1">
      <c r="B24" s="12">
        <v>40861</v>
      </c>
      <c r="C24" s="7"/>
      <c r="D24" s="13">
        <v>6614</v>
      </c>
      <c r="E24" s="10">
        <f t="shared" si="4"/>
        <v>141270</v>
      </c>
      <c r="F24" s="14">
        <f t="shared" si="5"/>
        <v>8715084</v>
      </c>
      <c r="G24" s="11"/>
      <c r="H24" s="13">
        <v>10320</v>
      </c>
      <c r="I24" s="10">
        <f t="shared" si="6"/>
        <v>155914</v>
      </c>
      <c r="J24" s="14">
        <f t="shared" si="7"/>
        <v>8412868</v>
      </c>
      <c r="K24" s="11"/>
      <c r="L24" s="13">
        <v>12398</v>
      </c>
      <c r="M24" s="10">
        <f t="shared" si="8"/>
        <v>163367</v>
      </c>
      <c r="N24" s="14">
        <f t="shared" si="9"/>
        <v>9328438</v>
      </c>
      <c r="O24" s="11"/>
      <c r="P24" s="21">
        <v>9389</v>
      </c>
      <c r="Q24" s="24">
        <f t="shared" si="10"/>
        <v>181594</v>
      </c>
      <c r="R24" s="23">
        <f t="shared" si="11"/>
        <v>10445396</v>
      </c>
      <c r="S24" s="1"/>
      <c r="T24" s="15">
        <f t="shared" si="0"/>
        <v>-3009</v>
      </c>
      <c r="U24" s="18">
        <f t="shared" si="1"/>
        <v>-24.270043555412162</v>
      </c>
      <c r="V24" s="15">
        <f t="shared" si="12"/>
        <v>18227</v>
      </c>
      <c r="W24" s="18">
        <f t="shared" si="2"/>
        <v>11.157088028794066</v>
      </c>
      <c r="X24" s="15">
        <f t="shared" si="13"/>
        <v>1116958</v>
      </c>
      <c r="Y24" s="18">
        <f t="shared" si="3"/>
        <v>11.973687341867953</v>
      </c>
    </row>
    <row r="25" spans="2:25" ht="19.5" customHeight="1">
      <c r="B25" s="12">
        <v>40862</v>
      </c>
      <c r="C25" s="7"/>
      <c r="D25" s="13">
        <v>9660</v>
      </c>
      <c r="E25" s="10">
        <f t="shared" si="4"/>
        <v>150930</v>
      </c>
      <c r="F25" s="14">
        <f t="shared" si="5"/>
        <v>8724744</v>
      </c>
      <c r="G25" s="11"/>
      <c r="H25" s="13">
        <v>9937</v>
      </c>
      <c r="I25" s="10">
        <f t="shared" si="6"/>
        <v>165851</v>
      </c>
      <c r="J25" s="14">
        <f t="shared" si="7"/>
        <v>8422805</v>
      </c>
      <c r="K25" s="11"/>
      <c r="L25" s="13">
        <v>8588</v>
      </c>
      <c r="M25" s="10">
        <f t="shared" si="8"/>
        <v>171955</v>
      </c>
      <c r="N25" s="14">
        <f t="shared" si="9"/>
        <v>9337026</v>
      </c>
      <c r="O25" s="11"/>
      <c r="P25" s="21">
        <v>10147</v>
      </c>
      <c r="Q25" s="24">
        <f t="shared" si="10"/>
        <v>191741</v>
      </c>
      <c r="R25" s="23">
        <f t="shared" si="11"/>
        <v>10455543</v>
      </c>
      <c r="S25" s="1"/>
      <c r="T25" s="15">
        <f t="shared" si="0"/>
        <v>1559</v>
      </c>
      <c r="U25" s="18">
        <f t="shared" si="1"/>
        <v>18.153237074988358</v>
      </c>
      <c r="V25" s="15">
        <f t="shared" si="12"/>
        <v>19786</v>
      </c>
      <c r="W25" s="18">
        <f t="shared" si="2"/>
        <v>11.50649879328894</v>
      </c>
      <c r="X25" s="15">
        <f t="shared" si="13"/>
        <v>1118517</v>
      </c>
      <c r="Y25" s="18">
        <f t="shared" si="3"/>
        <v>11.979371161652544</v>
      </c>
    </row>
    <row r="26" spans="2:25" ht="19.5" customHeight="1">
      <c r="B26" s="12">
        <v>40863</v>
      </c>
      <c r="C26" s="7"/>
      <c r="D26" s="13">
        <v>10860</v>
      </c>
      <c r="E26" s="10">
        <f t="shared" si="4"/>
        <v>161790</v>
      </c>
      <c r="F26" s="14">
        <f t="shared" si="5"/>
        <v>8735604</v>
      </c>
      <c r="G26" s="11"/>
      <c r="H26" s="13">
        <v>8994</v>
      </c>
      <c r="I26" s="10">
        <f t="shared" si="6"/>
        <v>174845</v>
      </c>
      <c r="J26" s="14">
        <f t="shared" si="7"/>
        <v>8431799</v>
      </c>
      <c r="K26" s="11"/>
      <c r="L26" s="13">
        <v>10641</v>
      </c>
      <c r="M26" s="10">
        <f t="shared" si="8"/>
        <v>182596</v>
      </c>
      <c r="N26" s="14">
        <f t="shared" si="9"/>
        <v>9347667</v>
      </c>
      <c r="O26" s="11"/>
      <c r="P26" s="21">
        <v>9510</v>
      </c>
      <c r="Q26" s="24">
        <f t="shared" si="10"/>
        <v>201251</v>
      </c>
      <c r="R26" s="23">
        <f t="shared" si="11"/>
        <v>10465053</v>
      </c>
      <c r="S26" s="1"/>
      <c r="T26" s="15">
        <f t="shared" si="0"/>
        <v>-1131</v>
      </c>
      <c r="U26" s="18">
        <f t="shared" si="1"/>
        <v>-10.628700310121229</v>
      </c>
      <c r="V26" s="15">
        <f t="shared" si="12"/>
        <v>18655</v>
      </c>
      <c r="W26" s="18">
        <f t="shared" si="2"/>
        <v>10.216543626366406</v>
      </c>
      <c r="X26" s="15">
        <f t="shared" si="13"/>
        <v>1117386</v>
      </c>
      <c r="Y26" s="18">
        <f t="shared" si="3"/>
        <v>11.953635062096243</v>
      </c>
    </row>
    <row r="27" spans="2:25" ht="19.5" customHeight="1">
      <c r="B27" s="12">
        <v>40864</v>
      </c>
      <c r="C27" s="7"/>
      <c r="D27" s="13">
        <v>6486</v>
      </c>
      <c r="E27" s="10">
        <f t="shared" si="4"/>
        <v>168276</v>
      </c>
      <c r="F27" s="14">
        <f t="shared" si="5"/>
        <v>8742090</v>
      </c>
      <c r="G27" s="11"/>
      <c r="H27" s="13">
        <v>7757</v>
      </c>
      <c r="I27" s="10">
        <f t="shared" si="6"/>
        <v>182602</v>
      </c>
      <c r="J27" s="14">
        <f t="shared" si="7"/>
        <v>8439556</v>
      </c>
      <c r="K27" s="11"/>
      <c r="L27" s="13">
        <v>7248</v>
      </c>
      <c r="M27" s="10">
        <f t="shared" si="8"/>
        <v>189844</v>
      </c>
      <c r="N27" s="14">
        <f t="shared" si="9"/>
        <v>9354915</v>
      </c>
      <c r="O27" s="11"/>
      <c r="P27" s="21">
        <v>6619</v>
      </c>
      <c r="Q27" s="24">
        <f t="shared" si="10"/>
        <v>207870</v>
      </c>
      <c r="R27" s="23">
        <f t="shared" si="11"/>
        <v>10471672</v>
      </c>
      <c r="S27" s="1"/>
      <c r="T27" s="15">
        <f t="shared" si="0"/>
        <v>-629</v>
      </c>
      <c r="U27" s="18">
        <f t="shared" si="1"/>
        <v>-8.678256070640176</v>
      </c>
      <c r="V27" s="15">
        <f t="shared" si="12"/>
        <v>18026</v>
      </c>
      <c r="W27" s="18">
        <f t="shared" si="2"/>
        <v>9.495164450812247</v>
      </c>
      <c r="X27" s="15">
        <f t="shared" si="13"/>
        <v>1116757</v>
      </c>
      <c r="Y27" s="18">
        <f t="shared" si="3"/>
        <v>11.93764988778626</v>
      </c>
    </row>
    <row r="28" spans="2:25" ht="19.5" customHeight="1">
      <c r="B28" s="12">
        <v>40865</v>
      </c>
      <c r="C28" s="7"/>
      <c r="D28" s="13">
        <v>8079</v>
      </c>
      <c r="E28" s="10">
        <f t="shared" si="4"/>
        <v>176355</v>
      </c>
      <c r="F28" s="14">
        <f t="shared" si="5"/>
        <v>8750169</v>
      </c>
      <c r="G28" s="11"/>
      <c r="H28" s="13">
        <v>6760</v>
      </c>
      <c r="I28" s="10">
        <f t="shared" si="6"/>
        <v>189362</v>
      </c>
      <c r="J28" s="14">
        <f t="shared" si="7"/>
        <v>8446316</v>
      </c>
      <c r="K28" s="11"/>
      <c r="L28" s="13">
        <v>5407</v>
      </c>
      <c r="M28" s="10">
        <f t="shared" si="8"/>
        <v>195251</v>
      </c>
      <c r="N28" s="14">
        <f t="shared" si="9"/>
        <v>9360322</v>
      </c>
      <c r="O28" s="11"/>
      <c r="P28" s="21">
        <v>9074</v>
      </c>
      <c r="Q28" s="24">
        <f t="shared" si="10"/>
        <v>216944</v>
      </c>
      <c r="R28" s="23">
        <f t="shared" si="11"/>
        <v>10480746</v>
      </c>
      <c r="S28" s="1"/>
      <c r="T28" s="15">
        <f t="shared" si="0"/>
        <v>3667</v>
      </c>
      <c r="U28" s="18">
        <f t="shared" si="1"/>
        <v>67.8194932494914</v>
      </c>
      <c r="V28" s="15">
        <f t="shared" si="12"/>
        <v>21693</v>
      </c>
      <c r="W28" s="18">
        <f t="shared" si="2"/>
        <v>11.110314415803249</v>
      </c>
      <c r="X28" s="15">
        <f t="shared" si="13"/>
        <v>1120424</v>
      </c>
      <c r="Y28" s="18">
        <f t="shared" si="3"/>
        <v>11.969930094285218</v>
      </c>
    </row>
    <row r="29" spans="2:25" ht="19.5" customHeight="1">
      <c r="B29" s="12">
        <v>40866</v>
      </c>
      <c r="C29" s="7"/>
      <c r="D29" s="13">
        <v>5759</v>
      </c>
      <c r="E29" s="10">
        <f t="shared" si="4"/>
        <v>182114</v>
      </c>
      <c r="F29" s="14">
        <f t="shared" si="5"/>
        <v>8755928</v>
      </c>
      <c r="G29" s="11"/>
      <c r="H29" s="13">
        <v>5974</v>
      </c>
      <c r="I29" s="10">
        <f t="shared" si="6"/>
        <v>195336</v>
      </c>
      <c r="J29" s="14">
        <f t="shared" si="7"/>
        <v>8452290</v>
      </c>
      <c r="K29" s="11"/>
      <c r="L29" s="13">
        <v>8734</v>
      </c>
      <c r="M29" s="10">
        <f t="shared" si="8"/>
        <v>203985</v>
      </c>
      <c r="N29" s="14">
        <f t="shared" si="9"/>
        <v>9369056</v>
      </c>
      <c r="O29" s="11"/>
      <c r="P29" s="21">
        <v>11147</v>
      </c>
      <c r="Q29" s="24">
        <f t="shared" si="10"/>
        <v>228091</v>
      </c>
      <c r="R29" s="23">
        <f t="shared" si="11"/>
        <v>10491893</v>
      </c>
      <c r="S29" s="1"/>
      <c r="T29" s="15">
        <f t="shared" si="0"/>
        <v>2413</v>
      </c>
      <c r="U29" s="18">
        <f t="shared" si="1"/>
        <v>27.627662010533548</v>
      </c>
      <c r="V29" s="15">
        <f t="shared" si="12"/>
        <v>24106</v>
      </c>
      <c r="W29" s="18">
        <f t="shared" si="2"/>
        <v>11.817535603108071</v>
      </c>
      <c r="X29" s="15">
        <f t="shared" si="13"/>
        <v>1122837</v>
      </c>
      <c r="Y29" s="18">
        <f t="shared" si="3"/>
        <v>11.984526509394328</v>
      </c>
    </row>
    <row r="30" spans="2:25" ht="19.5" customHeight="1">
      <c r="B30" s="12">
        <v>40867</v>
      </c>
      <c r="C30" s="7"/>
      <c r="D30" s="13">
        <v>5259</v>
      </c>
      <c r="E30" s="10">
        <f t="shared" si="4"/>
        <v>187373</v>
      </c>
      <c r="F30" s="14">
        <f t="shared" si="5"/>
        <v>8761187</v>
      </c>
      <c r="G30" s="11"/>
      <c r="H30" s="13">
        <v>7293</v>
      </c>
      <c r="I30" s="10">
        <f t="shared" si="6"/>
        <v>202629</v>
      </c>
      <c r="J30" s="14">
        <f t="shared" si="7"/>
        <v>8459583</v>
      </c>
      <c r="K30" s="11"/>
      <c r="L30" s="13">
        <v>10320</v>
      </c>
      <c r="M30" s="10">
        <f t="shared" si="8"/>
        <v>214305</v>
      </c>
      <c r="N30" s="14">
        <f t="shared" si="9"/>
        <v>9379376</v>
      </c>
      <c r="O30" s="11"/>
      <c r="P30" s="21">
        <v>11521</v>
      </c>
      <c r="Q30" s="24">
        <f t="shared" si="10"/>
        <v>239612</v>
      </c>
      <c r="R30" s="23">
        <f t="shared" si="11"/>
        <v>10503414</v>
      </c>
      <c r="S30" s="1"/>
      <c r="T30" s="15">
        <f t="shared" si="0"/>
        <v>1201</v>
      </c>
      <c r="U30" s="18">
        <f t="shared" si="1"/>
        <v>11.637596899224805</v>
      </c>
      <c r="V30" s="15">
        <f t="shared" si="12"/>
        <v>25307</v>
      </c>
      <c r="W30" s="18">
        <f t="shared" si="2"/>
        <v>11.808870534985184</v>
      </c>
      <c r="X30" s="15">
        <f t="shared" si="13"/>
        <v>1124038</v>
      </c>
      <c r="Y30" s="18">
        <f t="shared" si="3"/>
        <v>11.984144787457076</v>
      </c>
    </row>
    <row r="31" spans="2:25" ht="19.5" customHeight="1">
      <c r="B31" s="12">
        <v>40868</v>
      </c>
      <c r="C31" s="7"/>
      <c r="D31" s="13">
        <v>6243</v>
      </c>
      <c r="E31" s="10">
        <f t="shared" si="4"/>
        <v>193616</v>
      </c>
      <c r="F31" s="14">
        <f t="shared" si="5"/>
        <v>8767430</v>
      </c>
      <c r="G31" s="11"/>
      <c r="H31" s="13">
        <v>8686</v>
      </c>
      <c r="I31" s="10">
        <f t="shared" si="6"/>
        <v>211315</v>
      </c>
      <c r="J31" s="14">
        <f t="shared" si="7"/>
        <v>8468269</v>
      </c>
      <c r="K31" s="11"/>
      <c r="L31" s="13">
        <v>10096</v>
      </c>
      <c r="M31" s="10">
        <f t="shared" si="8"/>
        <v>224401</v>
      </c>
      <c r="N31" s="14">
        <f t="shared" si="9"/>
        <v>9389472</v>
      </c>
      <c r="O31" s="11"/>
      <c r="P31" s="21">
        <v>7394</v>
      </c>
      <c r="Q31" s="24">
        <f t="shared" si="10"/>
        <v>247006</v>
      </c>
      <c r="R31" s="23">
        <f t="shared" si="11"/>
        <v>10510808</v>
      </c>
      <c r="S31" s="1"/>
      <c r="T31" s="15">
        <f t="shared" si="0"/>
        <v>-2702</v>
      </c>
      <c r="U31" s="18">
        <f t="shared" si="1"/>
        <v>-26.763074484944532</v>
      </c>
      <c r="V31" s="15">
        <f t="shared" si="12"/>
        <v>22605</v>
      </c>
      <c r="W31" s="18">
        <f t="shared" si="2"/>
        <v>10.073484521013722</v>
      </c>
      <c r="X31" s="15">
        <f t="shared" si="13"/>
        <v>1121336</v>
      </c>
      <c r="Y31" s="18">
        <f t="shared" si="3"/>
        <v>11.942481962777034</v>
      </c>
    </row>
    <row r="32" spans="2:25" ht="19.5" customHeight="1">
      <c r="B32" s="12">
        <v>40869</v>
      </c>
      <c r="C32" s="7"/>
      <c r="D32" s="13">
        <v>7026</v>
      </c>
      <c r="E32" s="10">
        <f t="shared" si="4"/>
        <v>200642</v>
      </c>
      <c r="F32" s="14">
        <f t="shared" si="5"/>
        <v>8774456</v>
      </c>
      <c r="G32" s="11"/>
      <c r="H32" s="13">
        <v>10140</v>
      </c>
      <c r="I32" s="10">
        <f t="shared" si="6"/>
        <v>221455</v>
      </c>
      <c r="J32" s="14">
        <f t="shared" si="7"/>
        <v>8478409</v>
      </c>
      <c r="K32" s="11"/>
      <c r="L32" s="13">
        <v>5837</v>
      </c>
      <c r="M32" s="10">
        <f t="shared" si="8"/>
        <v>230238</v>
      </c>
      <c r="N32" s="14">
        <f t="shared" si="9"/>
        <v>9395309</v>
      </c>
      <c r="O32" s="11"/>
      <c r="P32" s="21">
        <v>7194</v>
      </c>
      <c r="Q32" s="24">
        <f t="shared" si="10"/>
        <v>254200</v>
      </c>
      <c r="R32" s="23">
        <f t="shared" si="11"/>
        <v>10518002</v>
      </c>
      <c r="S32" s="1"/>
      <c r="T32" s="15">
        <f t="shared" si="0"/>
        <v>1357</v>
      </c>
      <c r="U32" s="18">
        <f t="shared" si="1"/>
        <v>23.24824396093884</v>
      </c>
      <c r="V32" s="15">
        <f t="shared" si="12"/>
        <v>23962</v>
      </c>
      <c r="W32" s="18">
        <f t="shared" si="2"/>
        <v>10.40749137848661</v>
      </c>
      <c r="X32" s="15">
        <f t="shared" si="13"/>
        <v>1122693</v>
      </c>
      <c r="Y32" s="18">
        <f t="shared" si="3"/>
        <v>11.94950586510779</v>
      </c>
    </row>
    <row r="33" spans="2:25" ht="19.5" customHeight="1">
      <c r="B33" s="12">
        <v>40870</v>
      </c>
      <c r="C33" s="7"/>
      <c r="D33" s="13">
        <v>8494</v>
      </c>
      <c r="E33" s="10">
        <f t="shared" si="4"/>
        <v>209136</v>
      </c>
      <c r="F33" s="14">
        <f t="shared" si="5"/>
        <v>8782950</v>
      </c>
      <c r="G33" s="11"/>
      <c r="H33" s="13">
        <v>6655</v>
      </c>
      <c r="I33" s="10">
        <f t="shared" si="6"/>
        <v>228110</v>
      </c>
      <c r="J33" s="14">
        <f t="shared" si="7"/>
        <v>8485064</v>
      </c>
      <c r="K33" s="11"/>
      <c r="L33" s="13">
        <v>8521</v>
      </c>
      <c r="M33" s="10">
        <f t="shared" si="8"/>
        <v>238759</v>
      </c>
      <c r="N33" s="14">
        <f t="shared" si="9"/>
        <v>9403830</v>
      </c>
      <c r="O33" s="11"/>
      <c r="P33" s="21">
        <v>7454</v>
      </c>
      <c r="Q33" s="24">
        <f t="shared" si="10"/>
        <v>261654</v>
      </c>
      <c r="R33" s="23">
        <f t="shared" si="11"/>
        <v>10525456</v>
      </c>
      <c r="S33" s="1"/>
      <c r="T33" s="15">
        <f t="shared" si="0"/>
        <v>-1067</v>
      </c>
      <c r="U33" s="18">
        <f t="shared" si="1"/>
        <v>-12.522004459570473</v>
      </c>
      <c r="V33" s="15">
        <f t="shared" si="12"/>
        <v>22895</v>
      </c>
      <c r="W33" s="18">
        <f t="shared" si="2"/>
        <v>9.589167319347123</v>
      </c>
      <c r="X33" s="15">
        <f t="shared" si="13"/>
        <v>1121626</v>
      </c>
      <c r="Y33" s="18">
        <f t="shared" si="3"/>
        <v>11.927331736111775</v>
      </c>
    </row>
    <row r="34" spans="2:25" ht="19.5" customHeight="1">
      <c r="B34" s="12">
        <v>40871</v>
      </c>
      <c r="C34" s="7"/>
      <c r="D34" s="13">
        <v>5362</v>
      </c>
      <c r="E34" s="10">
        <f t="shared" si="4"/>
        <v>214498</v>
      </c>
      <c r="F34" s="14">
        <f t="shared" si="5"/>
        <v>8788312</v>
      </c>
      <c r="G34" s="11"/>
      <c r="H34" s="13">
        <v>7764</v>
      </c>
      <c r="I34" s="10">
        <f t="shared" si="6"/>
        <v>235874</v>
      </c>
      <c r="J34" s="14">
        <f t="shared" si="7"/>
        <v>8492828</v>
      </c>
      <c r="K34" s="11"/>
      <c r="L34" s="13">
        <v>5839</v>
      </c>
      <c r="M34" s="10">
        <f t="shared" si="8"/>
        <v>244598</v>
      </c>
      <c r="N34" s="14">
        <f t="shared" si="9"/>
        <v>9409669</v>
      </c>
      <c r="O34" s="11"/>
      <c r="P34" s="21">
        <v>5099</v>
      </c>
      <c r="Q34" s="24">
        <f t="shared" si="10"/>
        <v>266753</v>
      </c>
      <c r="R34" s="23">
        <f t="shared" si="11"/>
        <v>10530555</v>
      </c>
      <c r="S34" s="1"/>
      <c r="T34" s="15">
        <f t="shared" si="0"/>
        <v>-740</v>
      </c>
      <c r="U34" s="18">
        <f t="shared" si="1"/>
        <v>-12.673402979962322</v>
      </c>
      <c r="V34" s="15">
        <f t="shared" si="12"/>
        <v>22155</v>
      </c>
      <c r="W34" s="18">
        <f t="shared" si="2"/>
        <v>9.05771919639572</v>
      </c>
      <c r="X34" s="15">
        <f t="shared" si="13"/>
        <v>1120886</v>
      </c>
      <c r="Y34" s="18">
        <f t="shared" si="3"/>
        <v>11.912066194889533</v>
      </c>
    </row>
    <row r="35" spans="2:25" ht="19.5" customHeight="1">
      <c r="B35" s="12">
        <v>40872</v>
      </c>
      <c r="C35" s="7"/>
      <c r="D35" s="13">
        <v>6515</v>
      </c>
      <c r="E35" s="10">
        <f t="shared" si="4"/>
        <v>221013</v>
      </c>
      <c r="F35" s="14">
        <f t="shared" si="5"/>
        <v>8794827</v>
      </c>
      <c r="G35" s="11"/>
      <c r="H35" s="13">
        <v>5374</v>
      </c>
      <c r="I35" s="10">
        <f t="shared" si="6"/>
        <v>241248</v>
      </c>
      <c r="J35" s="14">
        <f t="shared" si="7"/>
        <v>8498202</v>
      </c>
      <c r="K35" s="11"/>
      <c r="L35" s="13">
        <v>4094</v>
      </c>
      <c r="M35" s="10">
        <f t="shared" si="8"/>
        <v>248692</v>
      </c>
      <c r="N35" s="14">
        <f t="shared" si="9"/>
        <v>9413763</v>
      </c>
      <c r="O35" s="11"/>
      <c r="P35" s="21">
        <v>6242</v>
      </c>
      <c r="Q35" s="24">
        <f t="shared" si="10"/>
        <v>272995</v>
      </c>
      <c r="R35" s="23">
        <f t="shared" si="11"/>
        <v>10536797</v>
      </c>
      <c r="S35" s="1"/>
      <c r="T35" s="15">
        <f t="shared" si="0"/>
        <v>2148</v>
      </c>
      <c r="U35" s="18">
        <f t="shared" si="1"/>
        <v>52.46702491450904</v>
      </c>
      <c r="V35" s="15">
        <f t="shared" si="12"/>
        <v>24303</v>
      </c>
      <c r="W35" s="18">
        <f t="shared" si="2"/>
        <v>9.77232882440931</v>
      </c>
      <c r="X35" s="15">
        <f t="shared" si="13"/>
        <v>1123034</v>
      </c>
      <c r="Y35" s="18">
        <f t="shared" si="3"/>
        <v>11.929703350296794</v>
      </c>
    </row>
    <row r="36" spans="2:25" ht="19.5" customHeight="1">
      <c r="B36" s="12">
        <v>40873</v>
      </c>
      <c r="C36" s="7"/>
      <c r="D36" s="13">
        <v>4864</v>
      </c>
      <c r="E36" s="10">
        <f t="shared" si="4"/>
        <v>225877</v>
      </c>
      <c r="F36" s="14">
        <f t="shared" si="5"/>
        <v>8799691</v>
      </c>
      <c r="G36" s="11"/>
      <c r="H36" s="13">
        <v>6021</v>
      </c>
      <c r="I36" s="10">
        <f t="shared" si="6"/>
        <v>247269</v>
      </c>
      <c r="J36" s="14">
        <f t="shared" si="7"/>
        <v>8504223</v>
      </c>
      <c r="K36" s="11"/>
      <c r="L36" s="13">
        <v>6460</v>
      </c>
      <c r="M36" s="10">
        <f t="shared" si="8"/>
        <v>255152</v>
      </c>
      <c r="N36" s="14">
        <f t="shared" si="9"/>
        <v>9420223</v>
      </c>
      <c r="O36" s="11"/>
      <c r="P36" s="21">
        <v>7403</v>
      </c>
      <c r="Q36" s="24">
        <f t="shared" si="10"/>
        <v>280398</v>
      </c>
      <c r="R36" s="23">
        <f t="shared" si="11"/>
        <v>10544200</v>
      </c>
      <c r="S36" s="1"/>
      <c r="T36" s="15">
        <f t="shared" si="0"/>
        <v>943</v>
      </c>
      <c r="U36" s="18">
        <f t="shared" si="1"/>
        <v>14.59752321981424</v>
      </c>
      <c r="V36" s="15">
        <f t="shared" si="12"/>
        <v>25246</v>
      </c>
      <c r="W36" s="18">
        <f t="shared" si="2"/>
        <v>9.894494262243683</v>
      </c>
      <c r="X36" s="15">
        <f t="shared" si="13"/>
        <v>1123977</v>
      </c>
      <c r="Y36" s="18">
        <f t="shared" si="3"/>
        <v>11.931532831016845</v>
      </c>
    </row>
    <row r="37" spans="2:25" ht="19.5" customHeight="1">
      <c r="B37" s="12">
        <v>40874</v>
      </c>
      <c r="C37" s="7"/>
      <c r="D37" s="13">
        <v>4812</v>
      </c>
      <c r="E37" s="10">
        <f t="shared" si="4"/>
        <v>230689</v>
      </c>
      <c r="F37" s="14">
        <f t="shared" si="5"/>
        <v>8804503</v>
      </c>
      <c r="G37" s="11"/>
      <c r="H37" s="13">
        <v>5883</v>
      </c>
      <c r="I37" s="10">
        <f t="shared" si="6"/>
        <v>253152</v>
      </c>
      <c r="J37" s="14">
        <f t="shared" si="7"/>
        <v>8510106</v>
      </c>
      <c r="K37" s="11"/>
      <c r="L37" s="13">
        <v>7163</v>
      </c>
      <c r="M37" s="10">
        <f t="shared" si="8"/>
        <v>262315</v>
      </c>
      <c r="N37" s="14">
        <f t="shared" si="9"/>
        <v>9427386</v>
      </c>
      <c r="O37" s="11"/>
      <c r="P37" s="21">
        <v>8083</v>
      </c>
      <c r="Q37" s="24">
        <f t="shared" si="10"/>
        <v>288481</v>
      </c>
      <c r="R37" s="23">
        <f t="shared" si="11"/>
        <v>10552283</v>
      </c>
      <c r="S37" s="1"/>
      <c r="T37" s="15">
        <f t="shared" si="0"/>
        <v>920</v>
      </c>
      <c r="U37" s="18">
        <f t="shared" si="1"/>
        <v>12.843780538880356</v>
      </c>
      <c r="V37" s="15">
        <f t="shared" si="12"/>
        <v>26166</v>
      </c>
      <c r="W37" s="18">
        <f t="shared" si="2"/>
        <v>9.97503002115777</v>
      </c>
      <c r="X37" s="15">
        <f t="shared" si="13"/>
        <v>1124897</v>
      </c>
      <c r="Y37" s="18">
        <f t="shared" si="3"/>
        <v>11.932225963803752</v>
      </c>
    </row>
    <row r="38" spans="2:25" ht="19.5" customHeight="1">
      <c r="B38" s="12">
        <v>40875</v>
      </c>
      <c r="C38" s="7"/>
      <c r="D38" s="13">
        <v>3978</v>
      </c>
      <c r="E38" s="10">
        <f t="shared" si="4"/>
        <v>234667</v>
      </c>
      <c r="F38" s="14">
        <f t="shared" si="5"/>
        <v>8808481</v>
      </c>
      <c r="G38" s="11"/>
      <c r="H38" s="13">
        <v>5761</v>
      </c>
      <c r="I38" s="10">
        <f t="shared" si="6"/>
        <v>258913</v>
      </c>
      <c r="J38" s="14">
        <f t="shared" si="7"/>
        <v>8515867</v>
      </c>
      <c r="K38" s="11"/>
      <c r="L38" s="13">
        <v>6435</v>
      </c>
      <c r="M38" s="10">
        <f t="shared" si="8"/>
        <v>268750</v>
      </c>
      <c r="N38" s="14">
        <f t="shared" si="9"/>
        <v>9433821</v>
      </c>
      <c r="O38" s="11"/>
      <c r="P38" s="21">
        <v>5163</v>
      </c>
      <c r="Q38" s="24">
        <f t="shared" si="10"/>
        <v>293644</v>
      </c>
      <c r="R38" s="23">
        <f t="shared" si="11"/>
        <v>10557446</v>
      </c>
      <c r="S38" s="1"/>
      <c r="T38" s="15">
        <f t="shared" si="0"/>
        <v>-1272</v>
      </c>
      <c r="U38" s="18">
        <f t="shared" si="1"/>
        <v>-19.76689976689977</v>
      </c>
      <c r="V38" s="15">
        <f t="shared" si="12"/>
        <v>24894</v>
      </c>
      <c r="W38" s="18">
        <f t="shared" si="2"/>
        <v>9.262883720930233</v>
      </c>
      <c r="X38" s="15">
        <f t="shared" si="13"/>
        <v>1123625</v>
      </c>
      <c r="Y38" s="18">
        <f t="shared" si="3"/>
        <v>11.910603349374552</v>
      </c>
    </row>
    <row r="39" spans="2:25" ht="19.5" customHeight="1">
      <c r="B39" s="12">
        <v>40876</v>
      </c>
      <c r="C39" s="7"/>
      <c r="D39" s="13">
        <v>5148</v>
      </c>
      <c r="E39" s="10">
        <f t="shared" si="4"/>
        <v>239815</v>
      </c>
      <c r="F39" s="14">
        <f t="shared" si="5"/>
        <v>8813629</v>
      </c>
      <c r="G39" s="11"/>
      <c r="H39" s="13">
        <v>6401</v>
      </c>
      <c r="I39" s="10">
        <f t="shared" si="6"/>
        <v>265314</v>
      </c>
      <c r="J39" s="14">
        <f t="shared" si="7"/>
        <v>8522268</v>
      </c>
      <c r="K39" s="11"/>
      <c r="L39" s="13">
        <v>3080</v>
      </c>
      <c r="M39" s="10">
        <f t="shared" si="8"/>
        <v>271830</v>
      </c>
      <c r="N39" s="14">
        <f t="shared" si="9"/>
        <v>9436901</v>
      </c>
      <c r="O39" s="11"/>
      <c r="P39" s="21">
        <v>5248</v>
      </c>
      <c r="Q39" s="24">
        <f t="shared" si="10"/>
        <v>298892</v>
      </c>
      <c r="R39" s="23">
        <f t="shared" si="11"/>
        <v>10562694</v>
      </c>
      <c r="S39" s="1"/>
      <c r="T39" s="15">
        <f t="shared" si="0"/>
        <v>2168</v>
      </c>
      <c r="U39" s="18">
        <f t="shared" si="1"/>
        <v>70.3896103896104</v>
      </c>
      <c r="V39" s="15">
        <f t="shared" si="12"/>
        <v>27062</v>
      </c>
      <c r="W39" s="18">
        <f t="shared" si="2"/>
        <v>9.955486885185593</v>
      </c>
      <c r="X39" s="15">
        <f t="shared" si="13"/>
        <v>1125793</v>
      </c>
      <c r="Y39" s="18">
        <f t="shared" si="3"/>
        <v>11.929689630102086</v>
      </c>
    </row>
    <row r="40" spans="2:25" ht="19.5" customHeight="1">
      <c r="B40" s="12">
        <v>40877</v>
      </c>
      <c r="C40" s="7"/>
      <c r="D40" s="13">
        <v>6420</v>
      </c>
      <c r="E40" s="10">
        <f t="shared" si="4"/>
        <v>246235</v>
      </c>
      <c r="F40" s="14">
        <f t="shared" si="5"/>
        <v>8820049</v>
      </c>
      <c r="G40" s="11"/>
      <c r="H40" s="13">
        <v>4149</v>
      </c>
      <c r="I40" s="10">
        <f t="shared" si="6"/>
        <v>269463</v>
      </c>
      <c r="J40" s="14">
        <f t="shared" si="7"/>
        <v>8526417</v>
      </c>
      <c r="K40" s="11"/>
      <c r="L40" s="22">
        <v>6091</v>
      </c>
      <c r="M40" s="10">
        <f t="shared" si="8"/>
        <v>277921</v>
      </c>
      <c r="N40" s="14">
        <f t="shared" si="9"/>
        <v>9442992</v>
      </c>
      <c r="O40" s="11"/>
      <c r="P40" s="21">
        <v>5009</v>
      </c>
      <c r="Q40" s="24">
        <f t="shared" si="10"/>
        <v>303901</v>
      </c>
      <c r="R40" s="23">
        <f t="shared" si="11"/>
        <v>10567703</v>
      </c>
      <c r="S40" s="1"/>
      <c r="T40" s="15">
        <f t="shared" si="0"/>
        <v>-1082</v>
      </c>
      <c r="U40" s="18">
        <f t="shared" si="1"/>
        <v>-17.76391397143326</v>
      </c>
      <c r="V40" s="15">
        <f t="shared" si="12"/>
        <v>25980</v>
      </c>
      <c r="W40" s="18">
        <f t="shared" si="2"/>
        <v>9.34798018141846</v>
      </c>
      <c r="X40" s="15">
        <f t="shared" si="13"/>
        <v>1124711</v>
      </c>
      <c r="Y40" s="18">
        <f t="shared" si="3"/>
        <v>11.910536406257679</v>
      </c>
    </row>
    <row r="41" spans="2:24" ht="19.5" customHeight="1">
      <c r="B41" s="65" t="s">
        <v>12</v>
      </c>
      <c r="C41" s="7"/>
      <c r="D41" s="63" t="s">
        <v>15</v>
      </c>
      <c r="E41" s="64"/>
      <c r="F41" s="67">
        <f>SUM(D11:D40)+D7</f>
        <v>8820049</v>
      </c>
      <c r="G41" s="11"/>
      <c r="H41" s="63" t="s">
        <v>16</v>
      </c>
      <c r="I41" s="64"/>
      <c r="J41" s="67">
        <f>SUM(H11:H40)+H7</f>
        <v>8526417</v>
      </c>
      <c r="K41" s="11"/>
      <c r="L41" s="63" t="s">
        <v>17</v>
      </c>
      <c r="M41" s="64"/>
      <c r="N41" s="67">
        <f>SUM(L11:L40)+L7</f>
        <v>9442992</v>
      </c>
      <c r="O41" s="11"/>
      <c r="P41" s="69" t="s">
        <v>18</v>
      </c>
      <c r="Q41" s="70"/>
      <c r="R41" s="67">
        <f>SUM(P11:P40)+P7</f>
        <v>10567703</v>
      </c>
      <c r="T41" s="8"/>
      <c r="U41" s="8"/>
      <c r="V41" s="3"/>
      <c r="W41" s="3"/>
      <c r="X41" s="3"/>
    </row>
    <row r="42" spans="2:18" ht="18" customHeight="1">
      <c r="B42" s="66"/>
      <c r="D42" s="61">
        <f>SUM(D11:D40)</f>
        <v>246235</v>
      </c>
      <c r="E42" s="62"/>
      <c r="F42" s="68"/>
      <c r="G42" s="1"/>
      <c r="H42" s="61">
        <f>SUM(H11:H40)</f>
        <v>269463</v>
      </c>
      <c r="I42" s="62"/>
      <c r="J42" s="68"/>
      <c r="K42" s="1"/>
      <c r="L42" s="61">
        <f>SUM(L11:L40)</f>
        <v>277921</v>
      </c>
      <c r="M42" s="62"/>
      <c r="N42" s="68"/>
      <c r="O42" s="1"/>
      <c r="P42" s="61">
        <f>SUM(P11:P40)</f>
        <v>303901</v>
      </c>
      <c r="Q42" s="62"/>
      <c r="R42" s="68"/>
    </row>
  </sheetData>
  <sheetProtection/>
  <mergeCells count="44">
    <mergeCell ref="R41:R42"/>
    <mergeCell ref="P42:Q42"/>
    <mergeCell ref="J41:J42"/>
    <mergeCell ref="H42:I42"/>
    <mergeCell ref="L41:M41"/>
    <mergeCell ref="N41:N42"/>
    <mergeCell ref="P41:Q41"/>
    <mergeCell ref="E9:E10"/>
    <mergeCell ref="L42:M42"/>
    <mergeCell ref="H41:I41"/>
    <mergeCell ref="L9:L10"/>
    <mergeCell ref="M9:M10"/>
    <mergeCell ref="B41:B42"/>
    <mergeCell ref="D41:E41"/>
    <mergeCell ref="D42:E42"/>
    <mergeCell ref="F41:F42"/>
    <mergeCell ref="N9:N10"/>
    <mergeCell ref="F9:F10"/>
    <mergeCell ref="H5:J5"/>
    <mergeCell ref="T9:U9"/>
    <mergeCell ref="P7:R7"/>
    <mergeCell ref="I9:I10"/>
    <mergeCell ref="J9:J10"/>
    <mergeCell ref="H9:H10"/>
    <mergeCell ref="V9:W9"/>
    <mergeCell ref="D7:F7"/>
    <mergeCell ref="L5:N5"/>
    <mergeCell ref="H6:J6"/>
    <mergeCell ref="H7:J7"/>
    <mergeCell ref="D9:D10"/>
    <mergeCell ref="P5:R5"/>
    <mergeCell ref="P6:R6"/>
    <mergeCell ref="L6:N6"/>
    <mergeCell ref="L7:N7"/>
    <mergeCell ref="X9:Y9"/>
    <mergeCell ref="R9:R10"/>
    <mergeCell ref="B2:Y2"/>
    <mergeCell ref="B3:Y3"/>
    <mergeCell ref="T5:Y7"/>
    <mergeCell ref="P9:P10"/>
    <mergeCell ref="B9:B10"/>
    <mergeCell ref="Q9:Q10"/>
    <mergeCell ref="D5:F5"/>
    <mergeCell ref="D6:F6"/>
  </mergeCells>
  <conditionalFormatting sqref="T11:Y38 X33:X40 T33:T40 U37:U40 U38:X40 X39:Y4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65" r:id="rId2"/>
  <ignoredErrors>
    <ignoredError sqref="V12 X12" formula="1"/>
    <ignoredError sqref="Q42:R42 Q41" formulaRange="1"/>
    <ignoredError sqref="U28:Y36 V37:Y37 X38:Y3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2011-10-24T05:21:51Z</cp:lastPrinted>
  <dcterms:created xsi:type="dcterms:W3CDTF">2003-10-20T07:27:17Z</dcterms:created>
  <dcterms:modified xsi:type="dcterms:W3CDTF">2011-12-13T09:04:10Z</dcterms:modified>
  <cp:category/>
  <cp:version/>
  <cp:contentType/>
  <cp:contentStatus/>
</cp:coreProperties>
</file>