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Ekim 2008-2009-2010-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<sst xmlns="http://schemas.openxmlformats.org/spreadsheetml/2006/main" count="38" uniqueCount="19">
  <si>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</si>
  <si>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</si>
  <si>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</si>
  <si>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</si>
  <si>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</si>
  <si>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</si>
  <si>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</si>
  <si>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</si>
  <si>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</si>
  <si>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</si>
  <si>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</si>
  <si>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</si>
  <si>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</si>
  <si>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</si>
  <si>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</si>
  <si>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EKİM</t>
  </si>
  <si>
    <t>2009 YILI EKİM</t>
  </si>
  <si>
    <t>2010 YILI EKİM</t>
  </si>
  <si>
    <t>2011 YILI EKİM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</si>
</sst>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horizontal="center" vertical="center" wrapText="1"/>
    </xf>
    <xf numFmtId="185" fontId="6" fillId="0" borderId="22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85" fontId="3" fillId="0" borderId="43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2:25" ht="36" customHeight="1"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ht="4.5" customHeight="1"/>
    <row r="5" spans="4:25" ht="24.75" customHeight="1">
      <c r="D5" s="44" t="s">
        <v>5</v>
      </c>
      <c r="E5" s="45"/>
      <c r="F5" s="46"/>
      <c r="G5" s="20"/>
      <c r="H5" s="44" t="s">
        <v>6</v>
      </c>
      <c r="I5" s="45"/>
      <c r="J5" s="46"/>
      <c r="K5" s="20"/>
      <c r="L5" s="44" t="s">
        <v>7</v>
      </c>
      <c r="M5" s="45"/>
      <c r="N5" s="46"/>
      <c r="O5" s="20"/>
      <c r="P5" s="44" t="s">
        <v>14</v>
      </c>
      <c r="Q5" s="45"/>
      <c r="R5" s="46"/>
      <c r="T5" s="31" t="s">
        <v>13</v>
      </c>
      <c r="U5" s="32"/>
      <c r="V5" s="32"/>
      <c r="W5" s="32"/>
      <c r="X5" s="32"/>
      <c r="Y5" s="33"/>
    </row>
    <row r="6" spans="4:25" ht="21.75" customHeight="1">
      <c r="D6" s="47" t="s">
        <v>3</v>
      </c>
      <c r="E6" s="48"/>
      <c r="F6" s="49"/>
      <c r="G6" s="1"/>
      <c r="H6" s="47" t="s">
        <v>3</v>
      </c>
      <c r="I6" s="48"/>
      <c r="J6" s="49"/>
      <c r="K6" s="1"/>
      <c r="L6" s="47" t="s">
        <v>3</v>
      </c>
      <c r="M6" s="48"/>
      <c r="N6" s="49"/>
      <c r="O6" s="1"/>
      <c r="P6" s="47" t="s">
        <v>3</v>
      </c>
      <c r="Q6" s="48"/>
      <c r="R6" s="49"/>
      <c r="T6" s="34"/>
      <c r="U6" s="35"/>
      <c r="V6" s="35"/>
      <c r="W6" s="35"/>
      <c r="X6" s="35"/>
      <c r="Y6" s="36"/>
    </row>
    <row r="7" spans="4:25" ht="21.75" customHeight="1">
      <c r="D7" s="50">
        <v>7771637</v>
      </c>
      <c r="E7" s="51"/>
      <c r="F7" s="52"/>
      <c r="G7" s="19"/>
      <c r="H7" s="50">
        <v>7425702</v>
      </c>
      <c r="I7" s="51"/>
      <c r="J7" s="52"/>
      <c r="K7" s="19"/>
      <c r="L7" s="50">
        <v>8189777</v>
      </c>
      <c r="M7" s="51"/>
      <c r="N7" s="52"/>
      <c r="O7" s="19"/>
      <c r="P7" s="50">
        <v>9218835</v>
      </c>
      <c r="Q7" s="51"/>
      <c r="R7" s="52"/>
      <c r="S7" s="8"/>
      <c r="T7" s="37"/>
      <c r="U7" s="38"/>
      <c r="V7" s="38"/>
      <c r="W7" s="38"/>
      <c r="X7" s="38"/>
      <c r="Y7" s="39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1" t="s">
        <v>0</v>
      </c>
      <c r="C9" s="6"/>
      <c r="D9" s="53" t="s">
        <v>4</v>
      </c>
      <c r="E9" s="59" t="s">
        <v>1</v>
      </c>
      <c r="F9" s="55" t="s">
        <v>2</v>
      </c>
      <c r="G9" s="5"/>
      <c r="H9" s="53" t="s">
        <v>4</v>
      </c>
      <c r="I9" s="59" t="s">
        <v>1</v>
      </c>
      <c r="J9" s="55" t="s">
        <v>2</v>
      </c>
      <c r="K9" s="5"/>
      <c r="L9" s="53" t="s">
        <v>4</v>
      </c>
      <c r="M9" s="59" t="s">
        <v>1</v>
      </c>
      <c r="N9" s="55" t="s">
        <v>2</v>
      </c>
      <c r="O9" s="5"/>
      <c r="P9" s="40" t="s">
        <v>4</v>
      </c>
      <c r="Q9" s="43" t="s">
        <v>1</v>
      </c>
      <c r="R9" s="27" t="s">
        <v>2</v>
      </c>
      <c r="S9" s="5"/>
      <c r="T9" s="57" t="s">
        <v>4</v>
      </c>
      <c r="U9" s="58"/>
      <c r="V9" s="25" t="s">
        <v>1</v>
      </c>
      <c r="W9" s="26"/>
      <c r="X9" s="25" t="s">
        <v>2</v>
      </c>
      <c r="Y9" s="26"/>
      <c r="Z9" s="5"/>
      <c r="AA9" s="5"/>
      <c r="AB9" s="5"/>
    </row>
    <row r="10" spans="2:28" s="4" customFormat="1" ht="21" customHeight="1">
      <c r="B10" s="42"/>
      <c r="C10" s="6"/>
      <c r="D10" s="54"/>
      <c r="E10" s="60"/>
      <c r="F10" s="56"/>
      <c r="G10" s="5"/>
      <c r="H10" s="54"/>
      <c r="I10" s="60"/>
      <c r="J10" s="56"/>
      <c r="K10" s="5"/>
      <c r="L10" s="54"/>
      <c r="M10" s="60"/>
      <c r="N10" s="56"/>
      <c r="O10" s="5"/>
      <c r="P10" s="40"/>
      <c r="Q10" s="43"/>
      <c r="R10" s="28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40817</v>
      </c>
      <c r="C11" s="7"/>
      <c r="D11" s="13">
        <v>33612</v>
      </c>
      <c r="E11" s="10">
        <f>D11</f>
        <v>33612</v>
      </c>
      <c r="F11" s="14">
        <f>E11+D7</f>
        <v>7805249</v>
      </c>
      <c r="G11" s="11"/>
      <c r="H11" s="13">
        <v>26685</v>
      </c>
      <c r="I11" s="10">
        <f>H11</f>
        <v>26685</v>
      </c>
      <c r="J11" s="14">
        <f>I11+H7</f>
        <v>7452387</v>
      </c>
      <c r="K11" s="11"/>
      <c r="L11" s="13">
        <v>43275</v>
      </c>
      <c r="M11" s="10">
        <f>L11</f>
        <v>43275</v>
      </c>
      <c r="N11" s="14">
        <f>M11+L7</f>
        <v>8233052</v>
      </c>
      <c r="O11" s="11"/>
      <c r="P11" s="21">
        <v>61614</v>
      </c>
      <c r="Q11" s="24">
        <f>P11</f>
        <v>61614</v>
      </c>
      <c r="R11" s="23">
        <f>Q11+P7</f>
        <v>9280449</v>
      </c>
      <c r="S11" s="1"/>
      <c r="T11" s="15">
        <f>IF(P11="","",P11-L11)</f>
        <v>18339</v>
      </c>
      <c r="U11" s="18">
        <f>IF(P11="","",((T11/L11)*100))</f>
        <v>42.37781629116118</v>
      </c>
      <c r="V11" s="15">
        <f>IF(P11&lt;1,"",Q11-M11)</f>
        <v>18339</v>
      </c>
      <c r="W11" s="18">
        <f>IF(P11="","",((V11/M11)*100))</f>
        <v>42.37781629116118</v>
      </c>
      <c r="X11" s="15">
        <f>IF(P11&lt;1,"",R11-N11)</f>
        <v>1047397</v>
      </c>
      <c r="Y11" s="18">
        <f>IF(P11="","",((X11/N11)*100))</f>
        <v>12.721855758957917</v>
      </c>
    </row>
    <row r="12" spans="2:25" ht="19.5" customHeight="1">
      <c r="B12" s="12">
        <v>40818</v>
      </c>
      <c r="C12" s="7"/>
      <c r="D12" s="13">
        <v>30027</v>
      </c>
      <c r="E12" s="10">
        <f>E11+D12</f>
        <v>63639</v>
      </c>
      <c r="F12" s="14">
        <f>F11+D12</f>
        <v>7835276</v>
      </c>
      <c r="G12" s="11"/>
      <c r="H12" s="13">
        <v>40034</v>
      </c>
      <c r="I12" s="10">
        <f>I11+H12</f>
        <v>66719</v>
      </c>
      <c r="J12" s="14">
        <f>J11+H12</f>
        <v>7492421</v>
      </c>
      <c r="K12" s="11"/>
      <c r="L12" s="13">
        <v>54752</v>
      </c>
      <c r="M12" s="10">
        <f>M11+L12</f>
        <v>98027</v>
      </c>
      <c r="N12" s="14">
        <f>N11+L12</f>
        <v>8287804</v>
      </c>
      <c r="O12" s="11"/>
      <c r="P12" s="21">
        <v>51876</v>
      </c>
      <c r="Q12" s="24">
        <f>IF(P12="","",(Q11+P12))</f>
        <v>113490</v>
      </c>
      <c r="R12" s="23">
        <f>IF(P12="","",(R11+P12))</f>
        <v>9332325</v>
      </c>
      <c r="S12" s="1"/>
      <c r="T12" s="15">
        <f aca="true" t="shared" si="0" ref="T12:T41">IF(P12="","",P12-L12)</f>
        <v>-2876</v>
      </c>
      <c r="U12" s="18">
        <f aca="true" t="shared" si="1" ref="U12:U41">IF(P12="","",((T12/L12)*100))</f>
        <v>-5.252776154295733</v>
      </c>
      <c r="V12" s="15">
        <f>IF(P12="","",Q12-M12)</f>
        <v>15463</v>
      </c>
      <c r="W12" s="18">
        <f aca="true" t="shared" si="2" ref="W12:W41">IF(P12="","",((V12/M12)*100))</f>
        <v>15.774225468493375</v>
      </c>
      <c r="X12" s="15">
        <f>IF(P12="","",R12-N12)</f>
        <v>1044521</v>
      </c>
      <c r="Y12" s="18">
        <f aca="true" t="shared" si="3" ref="Y12:Y41">IF(P12="","",((X12/N12)*100))</f>
        <v>12.603109339940954</v>
      </c>
    </row>
    <row r="13" spans="2:25" ht="19.5" customHeight="1">
      <c r="B13" s="12">
        <v>40819</v>
      </c>
      <c r="C13" s="7"/>
      <c r="D13" s="13">
        <v>37013</v>
      </c>
      <c r="E13" s="10">
        <f aca="true" t="shared" si="4" ref="E13:E41">E12+D13</f>
        <v>100652</v>
      </c>
      <c r="F13" s="14">
        <f aca="true" t="shared" si="5" ref="F13:F41">F12+D13</f>
        <v>7872289</v>
      </c>
      <c r="G13" s="11"/>
      <c r="H13" s="13">
        <v>51082</v>
      </c>
      <c r="I13" s="10">
        <f aca="true" t="shared" si="6" ref="I13:I41">I12+H13</f>
        <v>117801</v>
      </c>
      <c r="J13" s="14">
        <f aca="true" t="shared" si="7" ref="J13:J41">J12+H13</f>
        <v>7543503</v>
      </c>
      <c r="K13" s="11"/>
      <c r="L13" s="13">
        <v>49275</v>
      </c>
      <c r="M13" s="10">
        <f aca="true" t="shared" si="8" ref="M13:M41">M12+L13</f>
        <v>147302</v>
      </c>
      <c r="N13" s="14">
        <f aca="true" t="shared" si="9" ref="N13:N41">N12+L13</f>
        <v>8337079</v>
      </c>
      <c r="O13" s="11"/>
      <c r="P13" s="21">
        <v>38909</v>
      </c>
      <c r="Q13" s="24">
        <f aca="true" t="shared" si="10" ref="Q13:Q41">IF(P13="","",(Q12+P13))</f>
        <v>152399</v>
      </c>
      <c r="R13" s="23">
        <f aca="true" t="shared" si="11" ref="R13:R41">IF(P13="","",(R12+P13))</f>
        <v>9371234</v>
      </c>
      <c r="S13" s="1"/>
      <c r="T13" s="15">
        <f t="shared" si="0"/>
        <v>-10366</v>
      </c>
      <c r="U13" s="18">
        <f t="shared" si="1"/>
        <v>-21.037037037037038</v>
      </c>
      <c r="V13" s="15">
        <f aca="true" t="shared" si="12" ref="V13:V41">IF(P13="","",Q13-M13)</f>
        <v>5097</v>
      </c>
      <c r="W13" s="18">
        <f t="shared" si="2"/>
        <v>3.460238150194838</v>
      </c>
      <c r="X13" s="15">
        <f aca="true" t="shared" si="13" ref="X13:X41">IF(P13="","",R13-N13)</f>
        <v>1034155</v>
      </c>
      <c r="Y13" s="18">
        <f t="shared" si="3"/>
        <v>12.404284522192963</v>
      </c>
    </row>
    <row r="14" spans="2:25" ht="19.5" customHeight="1">
      <c r="B14" s="12">
        <v>40820</v>
      </c>
      <c r="C14" s="7"/>
      <c r="D14" s="13">
        <v>43558</v>
      </c>
      <c r="E14" s="10">
        <f t="shared" si="4"/>
        <v>144210</v>
      </c>
      <c r="F14" s="14">
        <f t="shared" si="5"/>
        <v>7915847</v>
      </c>
      <c r="G14" s="11"/>
      <c r="H14" s="13">
        <v>52940</v>
      </c>
      <c r="I14" s="10">
        <f t="shared" si="6"/>
        <v>170741</v>
      </c>
      <c r="J14" s="14">
        <f t="shared" si="7"/>
        <v>7596443</v>
      </c>
      <c r="K14" s="11"/>
      <c r="L14" s="13">
        <v>30529</v>
      </c>
      <c r="M14" s="10">
        <f t="shared" si="8"/>
        <v>177831</v>
      </c>
      <c r="N14" s="14">
        <f t="shared" si="9"/>
        <v>8367608</v>
      </c>
      <c r="O14" s="11"/>
      <c r="P14" s="21">
        <v>40484</v>
      </c>
      <c r="Q14" s="24">
        <f t="shared" si="10"/>
        <v>192883</v>
      </c>
      <c r="R14" s="23">
        <f t="shared" si="11"/>
        <v>9411718</v>
      </c>
      <c r="S14" s="1"/>
      <c r="T14" s="15">
        <f t="shared" si="0"/>
        <v>9955</v>
      </c>
      <c r="U14" s="18">
        <f t="shared" si="1"/>
        <v>32.60833961151692</v>
      </c>
      <c r="V14" s="15">
        <f t="shared" si="12"/>
        <v>15052</v>
      </c>
      <c r="W14" s="18">
        <f t="shared" si="2"/>
        <v>8.464216025327417</v>
      </c>
      <c r="X14" s="15">
        <f t="shared" si="13"/>
        <v>1044110</v>
      </c>
      <c r="Y14" s="18">
        <f t="shared" si="3"/>
        <v>12.477998491325119</v>
      </c>
    </row>
    <row r="15" spans="2:25" ht="19.5" customHeight="1">
      <c r="B15" s="12">
        <v>40821</v>
      </c>
      <c r="C15" s="7"/>
      <c r="D15" s="13">
        <v>45351</v>
      </c>
      <c r="E15" s="10">
        <f t="shared" si="4"/>
        <v>189561</v>
      </c>
      <c r="F15" s="14">
        <f t="shared" si="5"/>
        <v>7961198</v>
      </c>
      <c r="G15" s="11"/>
      <c r="H15" s="13">
        <v>30041</v>
      </c>
      <c r="I15" s="10">
        <f t="shared" si="6"/>
        <v>200782</v>
      </c>
      <c r="J15" s="14">
        <f t="shared" si="7"/>
        <v>7626484</v>
      </c>
      <c r="K15" s="11"/>
      <c r="L15" s="13">
        <v>37131</v>
      </c>
      <c r="M15" s="10">
        <f t="shared" si="8"/>
        <v>214962</v>
      </c>
      <c r="N15" s="14">
        <f t="shared" si="9"/>
        <v>8404739</v>
      </c>
      <c r="O15" s="11"/>
      <c r="P15" s="21">
        <v>35095</v>
      </c>
      <c r="Q15" s="24">
        <f t="shared" si="10"/>
        <v>227978</v>
      </c>
      <c r="R15" s="23">
        <f t="shared" si="11"/>
        <v>9446813</v>
      </c>
      <c r="S15" s="1"/>
      <c r="T15" s="15">
        <f t="shared" si="0"/>
        <v>-2036</v>
      </c>
      <c r="U15" s="18">
        <f t="shared" si="1"/>
        <v>-5.483288896070668</v>
      </c>
      <c r="V15" s="15">
        <f t="shared" si="12"/>
        <v>13016</v>
      </c>
      <c r="W15" s="18">
        <f t="shared" si="2"/>
        <v>6.055023678603661</v>
      </c>
      <c r="X15" s="15">
        <f t="shared" si="13"/>
        <v>1042074</v>
      </c>
      <c r="Y15" s="18">
        <f t="shared" si="3"/>
        <v>12.398647953255896</v>
      </c>
    </row>
    <row r="16" spans="2:25" ht="19.5" customHeight="1">
      <c r="B16" s="12">
        <v>40822</v>
      </c>
      <c r="C16" s="7"/>
      <c r="D16" s="13">
        <v>26823</v>
      </c>
      <c r="E16" s="10">
        <f t="shared" si="4"/>
        <v>216384</v>
      </c>
      <c r="F16" s="14">
        <f t="shared" si="5"/>
        <v>7988021</v>
      </c>
      <c r="G16" s="11"/>
      <c r="H16" s="13">
        <v>36655</v>
      </c>
      <c r="I16" s="10">
        <f t="shared" si="6"/>
        <v>237437</v>
      </c>
      <c r="J16" s="14">
        <f t="shared" si="7"/>
        <v>7663139</v>
      </c>
      <c r="K16" s="11"/>
      <c r="L16" s="13">
        <v>32774</v>
      </c>
      <c r="M16" s="10">
        <f t="shared" si="8"/>
        <v>247736</v>
      </c>
      <c r="N16" s="14">
        <f t="shared" si="9"/>
        <v>8437513</v>
      </c>
      <c r="O16" s="11"/>
      <c r="P16" s="21">
        <v>31201</v>
      </c>
      <c r="Q16" s="24">
        <f t="shared" si="10"/>
        <v>259179</v>
      </c>
      <c r="R16" s="23">
        <f t="shared" si="11"/>
        <v>9478014</v>
      </c>
      <c r="S16" s="1"/>
      <c r="T16" s="15">
        <f t="shared" si="0"/>
        <v>-1573</v>
      </c>
      <c r="U16" s="18">
        <f t="shared" si="1"/>
        <v>-4.79953621773357</v>
      </c>
      <c r="V16" s="15">
        <f t="shared" si="12"/>
        <v>11443</v>
      </c>
      <c r="W16" s="18">
        <f t="shared" si="2"/>
        <v>4.619029935092195</v>
      </c>
      <c r="X16" s="15">
        <f t="shared" si="13"/>
        <v>1040501</v>
      </c>
      <c r="Y16" s="18">
        <f t="shared" si="3"/>
        <v>12.33184470352816</v>
      </c>
    </row>
    <row r="17" spans="2:25" ht="19.5" customHeight="1">
      <c r="B17" s="12">
        <v>40823</v>
      </c>
      <c r="C17" s="7"/>
      <c r="D17" s="13">
        <v>36674</v>
      </c>
      <c r="E17" s="10">
        <f t="shared" si="4"/>
        <v>253058</v>
      </c>
      <c r="F17" s="14">
        <f t="shared" si="5"/>
        <v>8024695</v>
      </c>
      <c r="G17" s="11"/>
      <c r="H17" s="13">
        <v>26710</v>
      </c>
      <c r="I17" s="10">
        <f t="shared" si="6"/>
        <v>264147</v>
      </c>
      <c r="J17" s="14">
        <f t="shared" si="7"/>
        <v>7689849</v>
      </c>
      <c r="K17" s="11"/>
      <c r="L17" s="13">
        <v>29563</v>
      </c>
      <c r="M17" s="10">
        <f t="shared" si="8"/>
        <v>277299</v>
      </c>
      <c r="N17" s="14">
        <f t="shared" si="9"/>
        <v>8467076</v>
      </c>
      <c r="O17" s="11"/>
      <c r="P17" s="21">
        <v>40688</v>
      </c>
      <c r="Q17" s="24">
        <f t="shared" si="10"/>
        <v>299867</v>
      </c>
      <c r="R17" s="23">
        <f t="shared" si="11"/>
        <v>9518702</v>
      </c>
      <c r="S17" s="1"/>
      <c r="T17" s="15">
        <f t="shared" si="0"/>
        <v>11125</v>
      </c>
      <c r="U17" s="18">
        <f t="shared" si="1"/>
        <v>37.63149883300071</v>
      </c>
      <c r="V17" s="15">
        <f t="shared" si="12"/>
        <v>22568</v>
      </c>
      <c r="W17" s="18">
        <f t="shared" si="2"/>
        <v>8.138507531581434</v>
      </c>
      <c r="X17" s="15">
        <f t="shared" si="13"/>
        <v>1051626</v>
      </c>
      <c r="Y17" s="18">
        <f t="shared" si="3"/>
        <v>12.42017905591021</v>
      </c>
    </row>
    <row r="18" spans="2:25" ht="19.5" customHeight="1">
      <c r="B18" s="12">
        <v>40824</v>
      </c>
      <c r="C18" s="7"/>
      <c r="D18" s="13">
        <v>29095</v>
      </c>
      <c r="E18" s="10">
        <f t="shared" si="4"/>
        <v>282153</v>
      </c>
      <c r="F18" s="14">
        <f t="shared" si="5"/>
        <v>8053790</v>
      </c>
      <c r="G18" s="11"/>
      <c r="H18" s="13">
        <v>23528</v>
      </c>
      <c r="I18" s="10">
        <f t="shared" si="6"/>
        <v>287675</v>
      </c>
      <c r="J18" s="14">
        <f t="shared" si="7"/>
        <v>7713377</v>
      </c>
      <c r="K18" s="11"/>
      <c r="L18" s="13">
        <v>42980</v>
      </c>
      <c r="M18" s="10">
        <f t="shared" si="8"/>
        <v>320279</v>
      </c>
      <c r="N18" s="14">
        <f t="shared" si="9"/>
        <v>8510056</v>
      </c>
      <c r="O18" s="11"/>
      <c r="P18" s="21">
        <v>53403</v>
      </c>
      <c r="Q18" s="24">
        <f t="shared" si="10"/>
        <v>353270</v>
      </c>
      <c r="R18" s="23">
        <f t="shared" si="11"/>
        <v>9572105</v>
      </c>
      <c r="S18" s="1"/>
      <c r="T18" s="15">
        <f t="shared" si="0"/>
        <v>10423</v>
      </c>
      <c r="U18" s="18">
        <f t="shared" si="1"/>
        <v>24.250814332247558</v>
      </c>
      <c r="V18" s="15">
        <f t="shared" si="12"/>
        <v>32991</v>
      </c>
      <c r="W18" s="18">
        <f t="shared" si="2"/>
        <v>10.30070657145801</v>
      </c>
      <c r="X18" s="15">
        <f t="shared" si="13"/>
        <v>1062049</v>
      </c>
      <c r="Y18" s="18">
        <f t="shared" si="3"/>
        <v>12.479929626785065</v>
      </c>
    </row>
    <row r="19" spans="2:25" ht="19.5" customHeight="1">
      <c r="B19" s="12">
        <v>40825</v>
      </c>
      <c r="C19" s="7"/>
      <c r="D19" s="13">
        <v>19845</v>
      </c>
      <c r="E19" s="10">
        <f t="shared" si="4"/>
        <v>301998</v>
      </c>
      <c r="F19" s="14">
        <f t="shared" si="5"/>
        <v>8073635</v>
      </c>
      <c r="G19" s="11"/>
      <c r="H19" s="13">
        <v>35383</v>
      </c>
      <c r="I19" s="10">
        <f t="shared" si="6"/>
        <v>323058</v>
      </c>
      <c r="J19" s="14">
        <f t="shared" si="7"/>
        <v>7748760</v>
      </c>
      <c r="K19" s="11"/>
      <c r="L19" s="13">
        <v>53949</v>
      </c>
      <c r="M19" s="10">
        <f t="shared" si="8"/>
        <v>374228</v>
      </c>
      <c r="N19" s="14">
        <f t="shared" si="9"/>
        <v>8564005</v>
      </c>
      <c r="O19" s="11"/>
      <c r="P19" s="21">
        <v>39462</v>
      </c>
      <c r="Q19" s="24">
        <f t="shared" si="10"/>
        <v>392732</v>
      </c>
      <c r="R19" s="23">
        <f t="shared" si="11"/>
        <v>9611567</v>
      </c>
      <c r="S19" s="1"/>
      <c r="T19" s="15">
        <f t="shared" si="0"/>
        <v>-14487</v>
      </c>
      <c r="U19" s="18">
        <f t="shared" si="1"/>
        <v>-26.853139075793802</v>
      </c>
      <c r="V19" s="15">
        <f t="shared" si="12"/>
        <v>18504</v>
      </c>
      <c r="W19" s="18">
        <f t="shared" si="2"/>
        <v>4.9445792404630335</v>
      </c>
      <c r="X19" s="15">
        <f t="shared" si="13"/>
        <v>1047562</v>
      </c>
      <c r="Y19" s="18">
        <f t="shared" si="3"/>
        <v>12.23215072854348</v>
      </c>
    </row>
    <row r="20" spans="2:25" ht="19.5" customHeight="1">
      <c r="B20" s="12">
        <v>40826</v>
      </c>
      <c r="C20" s="7"/>
      <c r="D20" s="13">
        <v>34174</v>
      </c>
      <c r="E20" s="10">
        <f t="shared" si="4"/>
        <v>336172</v>
      </c>
      <c r="F20" s="14">
        <f t="shared" si="5"/>
        <v>8107809</v>
      </c>
      <c r="G20" s="11"/>
      <c r="H20" s="13">
        <v>41236</v>
      </c>
      <c r="I20" s="10">
        <f t="shared" si="6"/>
        <v>364294</v>
      </c>
      <c r="J20" s="14">
        <f t="shared" si="7"/>
        <v>7789996</v>
      </c>
      <c r="K20" s="11"/>
      <c r="L20" s="13">
        <v>50240</v>
      </c>
      <c r="M20" s="10">
        <f t="shared" si="8"/>
        <v>424468</v>
      </c>
      <c r="N20" s="14">
        <f t="shared" si="9"/>
        <v>8614245</v>
      </c>
      <c r="O20" s="11"/>
      <c r="P20" s="21">
        <v>36924</v>
      </c>
      <c r="Q20" s="24">
        <f t="shared" si="10"/>
        <v>429656</v>
      </c>
      <c r="R20" s="23">
        <f t="shared" si="11"/>
        <v>9648491</v>
      </c>
      <c r="S20" s="1"/>
      <c r="T20" s="15">
        <f t="shared" si="0"/>
        <v>-13316</v>
      </c>
      <c r="U20" s="18">
        <f t="shared" si="1"/>
        <v>-26.504777070063696</v>
      </c>
      <c r="V20" s="15">
        <f t="shared" si="12"/>
        <v>5188</v>
      </c>
      <c r="W20" s="18">
        <f t="shared" si="2"/>
        <v>1.2222358340322474</v>
      </c>
      <c r="X20" s="15">
        <f t="shared" si="13"/>
        <v>1034246</v>
      </c>
      <c r="Y20" s="18">
        <f t="shared" si="3"/>
        <v>12.006229216837925</v>
      </c>
    </row>
    <row r="21" spans="2:26" ht="19.5" customHeight="1">
      <c r="B21" s="12">
        <v>40827</v>
      </c>
      <c r="C21" s="7"/>
      <c r="D21" s="13">
        <v>37752</v>
      </c>
      <c r="E21" s="10">
        <f t="shared" si="4"/>
        <v>373924</v>
      </c>
      <c r="F21" s="14">
        <f t="shared" si="5"/>
        <v>8145561</v>
      </c>
      <c r="G21" s="11"/>
      <c r="H21" s="13">
        <v>45422</v>
      </c>
      <c r="I21" s="10">
        <f t="shared" si="6"/>
        <v>409716</v>
      </c>
      <c r="J21" s="14">
        <f t="shared" si="7"/>
        <v>7835418</v>
      </c>
      <c r="K21" s="11"/>
      <c r="L21" s="13">
        <v>32562</v>
      </c>
      <c r="M21" s="10">
        <f t="shared" si="8"/>
        <v>457030</v>
      </c>
      <c r="N21" s="14">
        <f t="shared" si="9"/>
        <v>8646807</v>
      </c>
      <c r="O21" s="11"/>
      <c r="P21" s="21">
        <v>36331</v>
      </c>
      <c r="Q21" s="24">
        <f t="shared" si="10"/>
        <v>465987</v>
      </c>
      <c r="R21" s="23">
        <f t="shared" si="11"/>
        <v>9684822</v>
      </c>
      <c r="S21" s="1"/>
      <c r="T21" s="15">
        <f t="shared" si="0"/>
        <v>3769</v>
      </c>
      <c r="U21" s="18">
        <f t="shared" si="1"/>
        <v>11.574841840181808</v>
      </c>
      <c r="V21" s="15">
        <f t="shared" si="12"/>
        <v>8957</v>
      </c>
      <c r="W21" s="18">
        <f t="shared" si="2"/>
        <v>1.9598275824344136</v>
      </c>
      <c r="X21" s="15">
        <f t="shared" si="13"/>
        <v>1038015</v>
      </c>
      <c r="Y21" s="18">
        <f t="shared" si="3"/>
        <v>12.004604705528873</v>
      </c>
      <c r="Z21" s="9"/>
    </row>
    <row r="22" spans="2:25" ht="19.5" customHeight="1">
      <c r="B22" s="12">
        <v>40828</v>
      </c>
      <c r="C22" s="7"/>
      <c r="D22" s="13">
        <v>43966</v>
      </c>
      <c r="E22" s="10">
        <f t="shared" si="4"/>
        <v>417890</v>
      </c>
      <c r="F22" s="14">
        <f t="shared" si="5"/>
        <v>8189527</v>
      </c>
      <c r="G22" s="11"/>
      <c r="H22" s="13">
        <v>24635</v>
      </c>
      <c r="I22" s="10">
        <f t="shared" si="6"/>
        <v>434351</v>
      </c>
      <c r="J22" s="14">
        <f t="shared" si="7"/>
        <v>7860053</v>
      </c>
      <c r="K22" s="11"/>
      <c r="L22" s="13">
        <v>34809</v>
      </c>
      <c r="M22" s="10">
        <f t="shared" si="8"/>
        <v>491839</v>
      </c>
      <c r="N22" s="14">
        <f t="shared" si="9"/>
        <v>8681616</v>
      </c>
      <c r="O22" s="11"/>
      <c r="P22" s="21">
        <v>27275</v>
      </c>
      <c r="Q22" s="24">
        <f t="shared" si="10"/>
        <v>493262</v>
      </c>
      <c r="R22" s="23">
        <f t="shared" si="11"/>
        <v>9712097</v>
      </c>
      <c r="S22" s="1"/>
      <c r="T22" s="15">
        <f t="shared" si="0"/>
        <v>-7534</v>
      </c>
      <c r="U22" s="18">
        <f t="shared" si="1"/>
        <v>-21.64382774569795</v>
      </c>
      <c r="V22" s="15">
        <f t="shared" si="12"/>
        <v>1423</v>
      </c>
      <c r="W22" s="18">
        <f t="shared" si="2"/>
        <v>0.2893223188889047</v>
      </c>
      <c r="X22" s="15">
        <f t="shared" si="13"/>
        <v>1030481</v>
      </c>
      <c r="Y22" s="18">
        <f t="shared" si="3"/>
        <v>11.869691080554588</v>
      </c>
    </row>
    <row r="23" spans="2:25" ht="19.5" customHeight="1">
      <c r="B23" s="12">
        <v>40829</v>
      </c>
      <c r="C23" s="7"/>
      <c r="D23" s="13">
        <v>25554</v>
      </c>
      <c r="E23" s="10">
        <f t="shared" si="4"/>
        <v>443444</v>
      </c>
      <c r="F23" s="14">
        <f t="shared" si="5"/>
        <v>8215081</v>
      </c>
      <c r="G23" s="11"/>
      <c r="H23" s="13">
        <v>30965</v>
      </c>
      <c r="I23" s="10">
        <f t="shared" si="6"/>
        <v>465316</v>
      </c>
      <c r="J23" s="14">
        <f t="shared" si="7"/>
        <v>7891018</v>
      </c>
      <c r="K23" s="11"/>
      <c r="L23" s="13">
        <v>26587</v>
      </c>
      <c r="M23" s="10">
        <f t="shared" si="8"/>
        <v>518426</v>
      </c>
      <c r="N23" s="14">
        <f t="shared" si="9"/>
        <v>8708203</v>
      </c>
      <c r="O23" s="11"/>
      <c r="P23" s="21">
        <v>25823</v>
      </c>
      <c r="Q23" s="24">
        <f t="shared" si="10"/>
        <v>519085</v>
      </c>
      <c r="R23" s="23">
        <f t="shared" si="11"/>
        <v>9737920</v>
      </c>
      <c r="S23" s="1"/>
      <c r="T23" s="15">
        <f t="shared" si="0"/>
        <v>-764</v>
      </c>
      <c r="U23" s="18">
        <f t="shared" si="1"/>
        <v>-2.8735848346936472</v>
      </c>
      <c r="V23" s="15">
        <f t="shared" si="12"/>
        <v>659</v>
      </c>
      <c r="W23" s="18">
        <f t="shared" si="2"/>
        <v>0.12711553818674218</v>
      </c>
      <c r="X23" s="15">
        <f t="shared" si="13"/>
        <v>1029717</v>
      </c>
      <c r="Y23" s="18">
        <f t="shared" si="3"/>
        <v>11.824678409540981</v>
      </c>
    </row>
    <row r="24" spans="2:25" ht="19.5" customHeight="1">
      <c r="B24" s="12">
        <v>40830</v>
      </c>
      <c r="C24" s="7"/>
      <c r="D24" s="13">
        <v>32611</v>
      </c>
      <c r="E24" s="10">
        <f t="shared" si="4"/>
        <v>476055</v>
      </c>
      <c r="F24" s="14">
        <f t="shared" si="5"/>
        <v>8247692</v>
      </c>
      <c r="G24" s="11"/>
      <c r="H24" s="13">
        <v>20864</v>
      </c>
      <c r="I24" s="10">
        <f t="shared" si="6"/>
        <v>486180</v>
      </c>
      <c r="J24" s="14">
        <f t="shared" si="7"/>
        <v>7911882</v>
      </c>
      <c r="K24" s="11"/>
      <c r="L24" s="13">
        <v>24402</v>
      </c>
      <c r="M24" s="10">
        <f t="shared" si="8"/>
        <v>542828</v>
      </c>
      <c r="N24" s="14">
        <f t="shared" si="9"/>
        <v>8732605</v>
      </c>
      <c r="O24" s="11"/>
      <c r="P24" s="21">
        <v>37633</v>
      </c>
      <c r="Q24" s="24">
        <f t="shared" si="10"/>
        <v>556718</v>
      </c>
      <c r="R24" s="23">
        <f t="shared" si="11"/>
        <v>9775553</v>
      </c>
      <c r="S24" s="1"/>
      <c r="T24" s="15">
        <f t="shared" si="0"/>
        <v>13231</v>
      </c>
      <c r="U24" s="18">
        <f t="shared" si="1"/>
        <v>54.22096549463159</v>
      </c>
      <c r="V24" s="15">
        <f t="shared" si="12"/>
        <v>13890</v>
      </c>
      <c r="W24" s="18">
        <f t="shared" si="2"/>
        <v>2.558821578842654</v>
      </c>
      <c r="X24" s="15">
        <f t="shared" si="13"/>
        <v>1042948</v>
      </c>
      <c r="Y24" s="18">
        <f t="shared" si="3"/>
        <v>11.943148693889166</v>
      </c>
    </row>
    <row r="25" spans="2:25" ht="19.5" customHeight="1">
      <c r="B25" s="12">
        <v>40831</v>
      </c>
      <c r="C25" s="7"/>
      <c r="D25" s="13">
        <v>22008</v>
      </c>
      <c r="E25" s="10">
        <f t="shared" si="4"/>
        <v>498063</v>
      </c>
      <c r="F25" s="14">
        <f t="shared" si="5"/>
        <v>8269700</v>
      </c>
      <c r="G25" s="11"/>
      <c r="H25" s="13">
        <v>19314</v>
      </c>
      <c r="I25" s="10">
        <f t="shared" si="6"/>
        <v>505494</v>
      </c>
      <c r="J25" s="14">
        <f t="shared" si="7"/>
        <v>7931196</v>
      </c>
      <c r="K25" s="11"/>
      <c r="L25" s="13">
        <v>36449</v>
      </c>
      <c r="M25" s="10">
        <f t="shared" si="8"/>
        <v>579277</v>
      </c>
      <c r="N25" s="14">
        <f t="shared" si="9"/>
        <v>8769054</v>
      </c>
      <c r="O25" s="11"/>
      <c r="P25" s="21">
        <v>49436</v>
      </c>
      <c r="Q25" s="24">
        <f t="shared" si="10"/>
        <v>606154</v>
      </c>
      <c r="R25" s="23">
        <f t="shared" si="11"/>
        <v>9824989</v>
      </c>
      <c r="S25" s="1"/>
      <c r="T25" s="15">
        <f t="shared" si="0"/>
        <v>12987</v>
      </c>
      <c r="U25" s="18">
        <f t="shared" si="1"/>
        <v>35.63060714971604</v>
      </c>
      <c r="V25" s="15">
        <f t="shared" si="12"/>
        <v>26877</v>
      </c>
      <c r="W25" s="18">
        <f t="shared" si="2"/>
        <v>4.639749204611956</v>
      </c>
      <c r="X25" s="15">
        <f t="shared" si="13"/>
        <v>1055935</v>
      </c>
      <c r="Y25" s="18">
        <f t="shared" si="3"/>
        <v>12.041606768529421</v>
      </c>
    </row>
    <row r="26" spans="2:25" ht="19.5" customHeight="1">
      <c r="B26" s="12">
        <v>40832</v>
      </c>
      <c r="C26" s="7"/>
      <c r="D26" s="13">
        <v>18435</v>
      </c>
      <c r="E26" s="10">
        <f t="shared" si="4"/>
        <v>516498</v>
      </c>
      <c r="F26" s="14">
        <f t="shared" si="5"/>
        <v>8288135</v>
      </c>
      <c r="G26" s="11"/>
      <c r="H26" s="13">
        <v>29763</v>
      </c>
      <c r="I26" s="10">
        <f t="shared" si="6"/>
        <v>535257</v>
      </c>
      <c r="J26" s="14">
        <f t="shared" si="7"/>
        <v>7960959</v>
      </c>
      <c r="K26" s="11"/>
      <c r="L26" s="13">
        <v>40056</v>
      </c>
      <c r="M26" s="10">
        <f t="shared" si="8"/>
        <v>619333</v>
      </c>
      <c r="N26" s="14">
        <f t="shared" si="9"/>
        <v>8809110</v>
      </c>
      <c r="O26" s="11"/>
      <c r="P26" s="21">
        <v>46281</v>
      </c>
      <c r="Q26" s="24">
        <f t="shared" si="10"/>
        <v>652435</v>
      </c>
      <c r="R26" s="23">
        <f t="shared" si="11"/>
        <v>9871270</v>
      </c>
      <c r="S26" s="1"/>
      <c r="T26" s="15">
        <f t="shared" si="0"/>
        <v>6225</v>
      </c>
      <c r="U26" s="18">
        <f t="shared" si="1"/>
        <v>15.540742959856201</v>
      </c>
      <c r="V26" s="15">
        <f t="shared" si="12"/>
        <v>33102</v>
      </c>
      <c r="W26" s="18">
        <f t="shared" si="2"/>
        <v>5.344782209247691</v>
      </c>
      <c r="X26" s="15">
        <f t="shared" si="13"/>
        <v>1062160</v>
      </c>
      <c r="Y26" s="18">
        <f t="shared" si="3"/>
        <v>12.057517728805747</v>
      </c>
    </row>
    <row r="27" spans="2:25" ht="19.5" customHeight="1">
      <c r="B27" s="12">
        <v>40833</v>
      </c>
      <c r="C27" s="7"/>
      <c r="D27" s="13">
        <v>28422</v>
      </c>
      <c r="E27" s="10">
        <f t="shared" si="4"/>
        <v>544920</v>
      </c>
      <c r="F27" s="14">
        <f t="shared" si="5"/>
        <v>8316557</v>
      </c>
      <c r="G27" s="11"/>
      <c r="H27" s="13">
        <v>31893</v>
      </c>
      <c r="I27" s="10">
        <f t="shared" si="6"/>
        <v>567150</v>
      </c>
      <c r="J27" s="14">
        <f t="shared" si="7"/>
        <v>7992852</v>
      </c>
      <c r="K27" s="11"/>
      <c r="L27" s="13">
        <v>40286</v>
      </c>
      <c r="M27" s="10">
        <f t="shared" si="8"/>
        <v>659619</v>
      </c>
      <c r="N27" s="14">
        <f t="shared" si="9"/>
        <v>8849396</v>
      </c>
      <c r="O27" s="11"/>
      <c r="P27" s="21">
        <v>33155</v>
      </c>
      <c r="Q27" s="24">
        <f t="shared" si="10"/>
        <v>685590</v>
      </c>
      <c r="R27" s="23">
        <f t="shared" si="11"/>
        <v>9904425</v>
      </c>
      <c r="S27" s="1"/>
      <c r="T27" s="15">
        <f t="shared" si="0"/>
        <v>-7131</v>
      </c>
      <c r="U27" s="18">
        <f t="shared" si="1"/>
        <v>-17.700938291217795</v>
      </c>
      <c r="V27" s="15">
        <f t="shared" si="12"/>
        <v>25971</v>
      </c>
      <c r="W27" s="18">
        <f t="shared" si="2"/>
        <v>3.9372728802536012</v>
      </c>
      <c r="X27" s="15">
        <f t="shared" si="13"/>
        <v>1055029</v>
      </c>
      <c r="Y27" s="18">
        <f t="shared" si="3"/>
        <v>11.922045301170838</v>
      </c>
    </row>
    <row r="28" spans="2:25" ht="19.5" customHeight="1">
      <c r="B28" s="12">
        <v>40834</v>
      </c>
      <c r="C28" s="7"/>
      <c r="D28" s="13">
        <v>29130</v>
      </c>
      <c r="E28" s="10">
        <f t="shared" si="4"/>
        <v>574050</v>
      </c>
      <c r="F28" s="14">
        <f t="shared" si="5"/>
        <v>8345687</v>
      </c>
      <c r="G28" s="11"/>
      <c r="H28" s="13">
        <v>35313</v>
      </c>
      <c r="I28" s="10">
        <f t="shared" si="6"/>
        <v>602463</v>
      </c>
      <c r="J28" s="14">
        <f t="shared" si="7"/>
        <v>8028165</v>
      </c>
      <c r="K28" s="11"/>
      <c r="L28" s="13">
        <v>23814</v>
      </c>
      <c r="M28" s="10">
        <f t="shared" si="8"/>
        <v>683433</v>
      </c>
      <c r="N28" s="14">
        <f t="shared" si="9"/>
        <v>8873210</v>
      </c>
      <c r="O28" s="11"/>
      <c r="P28" s="21">
        <v>31086</v>
      </c>
      <c r="Q28" s="24">
        <f t="shared" si="10"/>
        <v>716676</v>
      </c>
      <c r="R28" s="23">
        <f t="shared" si="11"/>
        <v>9935511</v>
      </c>
      <c r="S28" s="1"/>
      <c r="T28" s="15">
        <f t="shared" si="0"/>
        <v>7272</v>
      </c>
      <c r="U28" s="18">
        <f t="shared" si="1"/>
        <v>30.536659108087676</v>
      </c>
      <c r="V28" s="15">
        <f t="shared" si="12"/>
        <v>33243</v>
      </c>
      <c r="W28" s="18">
        <f t="shared" si="2"/>
        <v>4.864119818621577</v>
      </c>
      <c r="X28" s="15">
        <f t="shared" si="13"/>
        <v>1062301</v>
      </c>
      <c r="Y28" s="18">
        <f t="shared" si="3"/>
        <v>11.972003367439743</v>
      </c>
    </row>
    <row r="29" spans="2:25" ht="19.5" customHeight="1">
      <c r="B29" s="12">
        <v>40835</v>
      </c>
      <c r="C29" s="7"/>
      <c r="D29" s="13">
        <v>32638</v>
      </c>
      <c r="E29" s="10">
        <f t="shared" si="4"/>
        <v>606688</v>
      </c>
      <c r="F29" s="14">
        <f t="shared" si="5"/>
        <v>8378325</v>
      </c>
      <c r="G29" s="11"/>
      <c r="H29" s="13">
        <v>19731</v>
      </c>
      <c r="I29" s="10">
        <f t="shared" si="6"/>
        <v>622194</v>
      </c>
      <c r="J29" s="14">
        <f t="shared" si="7"/>
        <v>8047896</v>
      </c>
      <c r="K29" s="11"/>
      <c r="L29" s="13">
        <v>25394</v>
      </c>
      <c r="M29" s="10">
        <f t="shared" si="8"/>
        <v>708827</v>
      </c>
      <c r="N29" s="14">
        <f t="shared" si="9"/>
        <v>8898604</v>
      </c>
      <c r="O29" s="11"/>
      <c r="P29" s="21">
        <v>22441</v>
      </c>
      <c r="Q29" s="24">
        <f t="shared" si="10"/>
        <v>739117</v>
      </c>
      <c r="R29" s="23">
        <f t="shared" si="11"/>
        <v>9957952</v>
      </c>
      <c r="S29" s="1"/>
      <c r="T29" s="15">
        <f t="shared" si="0"/>
        <v>-2953</v>
      </c>
      <c r="U29" s="18">
        <f t="shared" si="1"/>
        <v>-11.628731196345592</v>
      </c>
      <c r="V29" s="15">
        <f t="shared" si="12"/>
        <v>30290</v>
      </c>
      <c r="W29" s="18">
        <f t="shared" si="2"/>
        <v>4.273257085297258</v>
      </c>
      <c r="X29" s="15">
        <f t="shared" si="13"/>
        <v>1059348</v>
      </c>
      <c r="Y29" s="18">
        <f t="shared" si="3"/>
        <v>11.90465380861987</v>
      </c>
    </row>
    <row r="30" spans="2:25" ht="19.5" customHeight="1">
      <c r="B30" s="12">
        <v>40836</v>
      </c>
      <c r="C30" s="7"/>
      <c r="D30" s="13">
        <v>18918</v>
      </c>
      <c r="E30" s="10">
        <f t="shared" si="4"/>
        <v>625606</v>
      </c>
      <c r="F30" s="14">
        <f t="shared" si="5"/>
        <v>8397243</v>
      </c>
      <c r="G30" s="11"/>
      <c r="H30" s="13">
        <v>22828</v>
      </c>
      <c r="I30" s="10">
        <f t="shared" si="6"/>
        <v>645022</v>
      </c>
      <c r="J30" s="14">
        <f t="shared" si="7"/>
        <v>8070724</v>
      </c>
      <c r="K30" s="11"/>
      <c r="L30" s="13">
        <v>17293</v>
      </c>
      <c r="M30" s="10">
        <f t="shared" si="8"/>
        <v>726120</v>
      </c>
      <c r="N30" s="14">
        <f t="shared" si="9"/>
        <v>8915897</v>
      </c>
      <c r="O30" s="11"/>
      <c r="P30" s="21">
        <v>21491</v>
      </c>
      <c r="Q30" s="24">
        <f t="shared" si="10"/>
        <v>760608</v>
      </c>
      <c r="R30" s="23">
        <f t="shared" si="11"/>
        <v>9979443</v>
      </c>
      <c r="S30" s="1"/>
      <c r="T30" s="15">
        <f t="shared" si="0"/>
        <v>4198</v>
      </c>
      <c r="U30" s="18">
        <f t="shared" si="1"/>
        <v>24.27571849881455</v>
      </c>
      <c r="V30" s="15">
        <f t="shared" si="12"/>
        <v>34488</v>
      </c>
      <c r="W30" s="18">
        <f t="shared" si="2"/>
        <v>4.749628160634606</v>
      </c>
      <c r="X30" s="15">
        <f t="shared" si="13"/>
        <v>1063546</v>
      </c>
      <c r="Y30" s="18">
        <f t="shared" si="3"/>
        <v>11.928648345758145</v>
      </c>
    </row>
    <row r="31" spans="2:25" ht="19.5" customHeight="1">
      <c r="B31" s="12">
        <v>40837</v>
      </c>
      <c r="C31" s="7"/>
      <c r="D31" s="13">
        <v>23337</v>
      </c>
      <c r="E31" s="10">
        <f t="shared" si="4"/>
        <v>648943</v>
      </c>
      <c r="F31" s="14">
        <f t="shared" si="5"/>
        <v>8420580</v>
      </c>
      <c r="G31" s="11"/>
      <c r="H31" s="13">
        <v>13843</v>
      </c>
      <c r="I31" s="10">
        <f t="shared" si="6"/>
        <v>658865</v>
      </c>
      <c r="J31" s="14">
        <f t="shared" si="7"/>
        <v>8084567</v>
      </c>
      <c r="K31" s="11"/>
      <c r="L31" s="13">
        <v>19366</v>
      </c>
      <c r="M31" s="10">
        <f t="shared" si="8"/>
        <v>745486</v>
      </c>
      <c r="N31" s="14">
        <f t="shared" si="9"/>
        <v>8935263</v>
      </c>
      <c r="O31" s="11"/>
      <c r="P31" s="21">
        <v>29892</v>
      </c>
      <c r="Q31" s="24">
        <f t="shared" si="10"/>
        <v>790500</v>
      </c>
      <c r="R31" s="23">
        <f t="shared" si="11"/>
        <v>10009335</v>
      </c>
      <c r="S31" s="1"/>
      <c r="T31" s="15">
        <f t="shared" si="0"/>
        <v>10526</v>
      </c>
      <c r="U31" s="18">
        <f t="shared" si="1"/>
        <v>54.3529897758959</v>
      </c>
      <c r="V31" s="15">
        <f t="shared" si="12"/>
        <v>45014</v>
      </c>
      <c r="W31" s="18">
        <f t="shared" si="2"/>
        <v>6.038208631684565</v>
      </c>
      <c r="X31" s="15">
        <f t="shared" si="13"/>
        <v>1074072</v>
      </c>
      <c r="Y31" s="18">
        <f t="shared" si="3"/>
        <v>12.02059749108672</v>
      </c>
    </row>
    <row r="32" spans="2:25" ht="19.5" customHeight="1">
      <c r="B32" s="12">
        <v>40838</v>
      </c>
      <c r="C32" s="7"/>
      <c r="D32" s="13">
        <v>14897</v>
      </c>
      <c r="E32" s="10">
        <f t="shared" si="4"/>
        <v>663840</v>
      </c>
      <c r="F32" s="14">
        <f t="shared" si="5"/>
        <v>8435477</v>
      </c>
      <c r="G32" s="11"/>
      <c r="H32" s="13">
        <v>15951</v>
      </c>
      <c r="I32" s="10">
        <f t="shared" si="6"/>
        <v>674816</v>
      </c>
      <c r="J32" s="14">
        <f t="shared" si="7"/>
        <v>8100518</v>
      </c>
      <c r="K32" s="11"/>
      <c r="L32" s="13">
        <v>29367</v>
      </c>
      <c r="M32" s="10">
        <f t="shared" si="8"/>
        <v>774853</v>
      </c>
      <c r="N32" s="14">
        <f t="shared" si="9"/>
        <v>8964630</v>
      </c>
      <c r="O32" s="11"/>
      <c r="P32" s="21">
        <v>39945</v>
      </c>
      <c r="Q32" s="24">
        <f t="shared" si="10"/>
        <v>830445</v>
      </c>
      <c r="R32" s="23">
        <f t="shared" si="11"/>
        <v>10049280</v>
      </c>
      <c r="S32" s="1"/>
      <c r="T32" s="15">
        <f t="shared" si="0"/>
        <v>10578</v>
      </c>
      <c r="U32" s="18">
        <f t="shared" si="1"/>
        <v>36.020022474205746</v>
      </c>
      <c r="V32" s="15">
        <f t="shared" si="12"/>
        <v>55592</v>
      </c>
      <c r="W32" s="18">
        <f t="shared" si="2"/>
        <v>7.174522135166283</v>
      </c>
      <c r="X32" s="15">
        <f t="shared" si="13"/>
        <v>1084650</v>
      </c>
      <c r="Y32" s="18">
        <f t="shared" si="3"/>
        <v>12.099216587856944</v>
      </c>
    </row>
    <row r="33" spans="2:25" ht="19.5" customHeight="1">
      <c r="B33" s="12">
        <v>40839</v>
      </c>
      <c r="C33" s="7"/>
      <c r="D33" s="13">
        <v>13319</v>
      </c>
      <c r="E33" s="10">
        <f t="shared" si="4"/>
        <v>677159</v>
      </c>
      <c r="F33" s="14">
        <f t="shared" si="5"/>
        <v>8448796</v>
      </c>
      <c r="G33" s="11"/>
      <c r="H33" s="13">
        <v>24077</v>
      </c>
      <c r="I33" s="10">
        <f t="shared" si="6"/>
        <v>698893</v>
      </c>
      <c r="J33" s="14">
        <f t="shared" si="7"/>
        <v>8124595</v>
      </c>
      <c r="K33" s="11"/>
      <c r="L33" s="13">
        <v>35799</v>
      </c>
      <c r="M33" s="10">
        <f t="shared" si="8"/>
        <v>810652</v>
      </c>
      <c r="N33" s="14">
        <f t="shared" si="9"/>
        <v>9000429</v>
      </c>
      <c r="O33" s="11"/>
      <c r="P33" s="21">
        <v>36647</v>
      </c>
      <c r="Q33" s="24">
        <f t="shared" si="10"/>
        <v>867092</v>
      </c>
      <c r="R33" s="23">
        <f t="shared" si="11"/>
        <v>10085927</v>
      </c>
      <c r="S33" s="1"/>
      <c r="T33" s="15">
        <f t="shared" si="0"/>
        <v>848</v>
      </c>
      <c r="U33" s="18">
        <f t="shared" si="1"/>
        <v>2.3687812508729293</v>
      </c>
      <c r="V33" s="15">
        <f t="shared" si="12"/>
        <v>56440</v>
      </c>
      <c r="W33" s="18">
        <f t="shared" si="2"/>
        <v>6.9622970152420525</v>
      </c>
      <c r="X33" s="15">
        <f t="shared" si="13"/>
        <v>1085498</v>
      </c>
      <c r="Y33" s="18">
        <f t="shared" si="3"/>
        <v>12.060514004388013</v>
      </c>
    </row>
    <row r="34" spans="2:25" ht="19.5" customHeight="1">
      <c r="B34" s="12">
        <v>40840</v>
      </c>
      <c r="C34" s="7"/>
      <c r="D34" s="13">
        <v>20096</v>
      </c>
      <c r="E34" s="10">
        <f t="shared" si="4"/>
        <v>697255</v>
      </c>
      <c r="F34" s="14">
        <f t="shared" si="5"/>
        <v>8468892</v>
      </c>
      <c r="G34" s="11"/>
      <c r="H34" s="13">
        <v>30934</v>
      </c>
      <c r="I34" s="10">
        <f t="shared" si="6"/>
        <v>729827</v>
      </c>
      <c r="J34" s="14">
        <f t="shared" si="7"/>
        <v>8155529</v>
      </c>
      <c r="K34" s="11"/>
      <c r="L34" s="13">
        <v>32898</v>
      </c>
      <c r="M34" s="10">
        <f t="shared" si="8"/>
        <v>843550</v>
      </c>
      <c r="N34" s="14">
        <f t="shared" si="9"/>
        <v>9033327</v>
      </c>
      <c r="O34" s="11"/>
      <c r="P34" s="21">
        <v>28726</v>
      </c>
      <c r="Q34" s="24">
        <f t="shared" si="10"/>
        <v>895818</v>
      </c>
      <c r="R34" s="23">
        <f t="shared" si="11"/>
        <v>10114653</v>
      </c>
      <c r="S34" s="1"/>
      <c r="T34" s="15">
        <f t="shared" si="0"/>
        <v>-4172</v>
      </c>
      <c r="U34" s="18">
        <f t="shared" si="1"/>
        <v>-12.681621983099275</v>
      </c>
      <c r="V34" s="15">
        <f t="shared" si="12"/>
        <v>52268</v>
      </c>
      <c r="W34" s="18">
        <f t="shared" si="2"/>
        <v>6.196194653547508</v>
      </c>
      <c r="X34" s="15">
        <f t="shared" si="13"/>
        <v>1081326</v>
      </c>
      <c r="Y34" s="18">
        <f t="shared" si="3"/>
        <v>11.970406916521455</v>
      </c>
    </row>
    <row r="35" spans="2:25" ht="19.5" customHeight="1">
      <c r="B35" s="12">
        <v>40841</v>
      </c>
      <c r="C35" s="7"/>
      <c r="D35" s="13">
        <v>23873</v>
      </c>
      <c r="E35" s="10">
        <f t="shared" si="4"/>
        <v>721128</v>
      </c>
      <c r="F35" s="14">
        <f t="shared" si="5"/>
        <v>8492765</v>
      </c>
      <c r="G35" s="11"/>
      <c r="H35" s="13">
        <v>26804</v>
      </c>
      <c r="I35" s="10">
        <f t="shared" si="6"/>
        <v>756631</v>
      </c>
      <c r="J35" s="14">
        <f t="shared" si="7"/>
        <v>8182333</v>
      </c>
      <c r="K35" s="11"/>
      <c r="L35" s="13">
        <v>21560</v>
      </c>
      <c r="M35" s="10">
        <f t="shared" si="8"/>
        <v>865110</v>
      </c>
      <c r="N35" s="14">
        <f t="shared" si="9"/>
        <v>9054887</v>
      </c>
      <c r="O35" s="11"/>
      <c r="P35" s="21">
        <v>23314</v>
      </c>
      <c r="Q35" s="24">
        <f t="shared" si="10"/>
        <v>919132</v>
      </c>
      <c r="R35" s="23">
        <f t="shared" si="11"/>
        <v>10137967</v>
      </c>
      <c r="S35" s="1"/>
      <c r="T35" s="15">
        <f t="shared" si="0"/>
        <v>1754</v>
      </c>
      <c r="U35" s="18">
        <f t="shared" si="1"/>
        <v>8.13543599257885</v>
      </c>
      <c r="V35" s="15">
        <f t="shared" si="12"/>
        <v>54022</v>
      </c>
      <c r="W35" s="18">
        <f t="shared" si="2"/>
        <v>6.244523817780398</v>
      </c>
      <c r="X35" s="15">
        <f t="shared" si="13"/>
        <v>1083080</v>
      </c>
      <c r="Y35" s="18">
        <f t="shared" si="3"/>
        <v>11.961275717742254</v>
      </c>
    </row>
    <row r="36" spans="2:25" ht="19.5" customHeight="1">
      <c r="B36" s="12">
        <v>40842</v>
      </c>
      <c r="C36" s="7"/>
      <c r="D36" s="13">
        <v>25227</v>
      </c>
      <c r="E36" s="10">
        <f t="shared" si="4"/>
        <v>746355</v>
      </c>
      <c r="F36" s="14">
        <f t="shared" si="5"/>
        <v>8517992</v>
      </c>
      <c r="G36" s="11"/>
      <c r="H36" s="13">
        <v>16251</v>
      </c>
      <c r="I36" s="10">
        <f t="shared" si="6"/>
        <v>772882</v>
      </c>
      <c r="J36" s="14">
        <f t="shared" si="7"/>
        <v>8198584</v>
      </c>
      <c r="K36" s="11"/>
      <c r="L36" s="13">
        <v>18846</v>
      </c>
      <c r="M36" s="10">
        <f t="shared" si="8"/>
        <v>883956</v>
      </c>
      <c r="N36" s="14">
        <f t="shared" si="9"/>
        <v>9073733</v>
      </c>
      <c r="O36" s="11"/>
      <c r="P36" s="21">
        <v>17283</v>
      </c>
      <c r="Q36" s="24">
        <f t="shared" si="10"/>
        <v>936415</v>
      </c>
      <c r="R36" s="23">
        <f t="shared" si="11"/>
        <v>10155250</v>
      </c>
      <c r="S36" s="1"/>
      <c r="T36" s="15">
        <f t="shared" si="0"/>
        <v>-1563</v>
      </c>
      <c r="U36" s="18">
        <f t="shared" si="1"/>
        <v>-8.293537090098695</v>
      </c>
      <c r="V36" s="15">
        <f t="shared" si="12"/>
        <v>52459</v>
      </c>
      <c r="W36" s="18">
        <f t="shared" si="2"/>
        <v>5.934571404006534</v>
      </c>
      <c r="X36" s="15">
        <f t="shared" si="13"/>
        <v>1081517</v>
      </c>
      <c r="Y36" s="18">
        <f t="shared" si="3"/>
        <v>11.919206791736102</v>
      </c>
    </row>
    <row r="37" spans="2:25" ht="19.5" customHeight="1">
      <c r="B37" s="12">
        <v>40843</v>
      </c>
      <c r="C37" s="7"/>
      <c r="D37" s="13">
        <v>13577</v>
      </c>
      <c r="E37" s="10">
        <f t="shared" si="4"/>
        <v>759932</v>
      </c>
      <c r="F37" s="14">
        <f t="shared" si="5"/>
        <v>8531569</v>
      </c>
      <c r="G37" s="11"/>
      <c r="H37" s="13">
        <v>14380</v>
      </c>
      <c r="I37" s="10">
        <f t="shared" si="6"/>
        <v>787262</v>
      </c>
      <c r="J37" s="14">
        <f t="shared" si="7"/>
        <v>8212964</v>
      </c>
      <c r="K37" s="11"/>
      <c r="L37" s="13">
        <v>11182</v>
      </c>
      <c r="M37" s="10">
        <f t="shared" si="8"/>
        <v>895138</v>
      </c>
      <c r="N37" s="14">
        <f t="shared" si="9"/>
        <v>9084915</v>
      </c>
      <c r="O37" s="11"/>
      <c r="P37" s="21">
        <v>14678</v>
      </c>
      <c r="Q37" s="24">
        <f t="shared" si="10"/>
        <v>951093</v>
      </c>
      <c r="R37" s="23">
        <f t="shared" si="11"/>
        <v>10169928</v>
      </c>
      <c r="S37" s="1"/>
      <c r="T37" s="15">
        <f t="shared" si="0"/>
        <v>3496</v>
      </c>
      <c r="U37" s="18">
        <f t="shared" si="1"/>
        <v>31.2645322840279</v>
      </c>
      <c r="V37" s="15">
        <f t="shared" si="12"/>
        <v>55955</v>
      </c>
      <c r="W37" s="18">
        <f t="shared" si="2"/>
        <v>6.250991467237455</v>
      </c>
      <c r="X37" s="15">
        <f t="shared" si="13"/>
        <v>1085013</v>
      </c>
      <c r="Y37" s="18">
        <f t="shared" si="3"/>
        <v>11.943017628673466</v>
      </c>
    </row>
    <row r="38" spans="2:25" ht="19.5" customHeight="1">
      <c r="B38" s="12">
        <v>40844</v>
      </c>
      <c r="C38" s="7"/>
      <c r="D38" s="13">
        <v>14326</v>
      </c>
      <c r="E38" s="10">
        <f t="shared" si="4"/>
        <v>774258</v>
      </c>
      <c r="F38" s="14">
        <f t="shared" si="5"/>
        <v>8545895</v>
      </c>
      <c r="G38" s="11"/>
      <c r="H38" s="13">
        <v>8507</v>
      </c>
      <c r="I38" s="10">
        <f t="shared" si="6"/>
        <v>795769</v>
      </c>
      <c r="J38" s="14">
        <f t="shared" si="7"/>
        <v>8221471</v>
      </c>
      <c r="K38" s="11"/>
      <c r="L38" s="13">
        <v>11007</v>
      </c>
      <c r="M38" s="10">
        <f t="shared" si="8"/>
        <v>906145</v>
      </c>
      <c r="N38" s="14">
        <f t="shared" si="9"/>
        <v>9095922</v>
      </c>
      <c r="O38" s="11"/>
      <c r="P38" s="21">
        <v>22670</v>
      </c>
      <c r="Q38" s="24">
        <f t="shared" si="10"/>
        <v>973763</v>
      </c>
      <c r="R38" s="23">
        <f t="shared" si="11"/>
        <v>10192598</v>
      </c>
      <c r="S38" s="1"/>
      <c r="T38" s="15">
        <f t="shared" si="0"/>
        <v>11663</v>
      </c>
      <c r="U38" s="18">
        <f t="shared" si="1"/>
        <v>105.9598437358045</v>
      </c>
      <c r="V38" s="15">
        <f t="shared" si="12"/>
        <v>67618</v>
      </c>
      <c r="W38" s="18">
        <f t="shared" si="2"/>
        <v>7.462161133151978</v>
      </c>
      <c r="X38" s="15">
        <f t="shared" si="13"/>
        <v>1096676</v>
      </c>
      <c r="Y38" s="18">
        <f t="shared" si="3"/>
        <v>12.056787646156158</v>
      </c>
    </row>
    <row r="39" spans="2:25" ht="19.5" customHeight="1">
      <c r="B39" s="12">
        <v>40845</v>
      </c>
      <c r="C39" s="7"/>
      <c r="D39" s="13">
        <v>8291</v>
      </c>
      <c r="E39" s="10">
        <f t="shared" si="4"/>
        <v>782549</v>
      </c>
      <c r="F39" s="14">
        <f t="shared" si="5"/>
        <v>8554186</v>
      </c>
      <c r="G39" s="11"/>
      <c r="H39" s="13">
        <v>7235</v>
      </c>
      <c r="I39" s="10">
        <f t="shared" si="6"/>
        <v>803004</v>
      </c>
      <c r="J39" s="14">
        <f t="shared" si="7"/>
        <v>8228706</v>
      </c>
      <c r="K39" s="11"/>
      <c r="L39" s="13">
        <v>19052</v>
      </c>
      <c r="M39" s="10">
        <f t="shared" si="8"/>
        <v>925197</v>
      </c>
      <c r="N39" s="14">
        <f t="shared" si="9"/>
        <v>9114974</v>
      </c>
      <c r="O39" s="11"/>
      <c r="P39" s="21">
        <v>28905</v>
      </c>
      <c r="Q39" s="24">
        <f t="shared" si="10"/>
        <v>1002668</v>
      </c>
      <c r="R39" s="23">
        <f t="shared" si="11"/>
        <v>10221503</v>
      </c>
      <c r="S39" s="1"/>
      <c r="T39" s="15">
        <f t="shared" si="0"/>
        <v>9853</v>
      </c>
      <c r="U39" s="18">
        <f t="shared" si="1"/>
        <v>51.7163552382952</v>
      </c>
      <c r="V39" s="15">
        <f t="shared" si="12"/>
        <v>77471</v>
      </c>
      <c r="W39" s="18">
        <f t="shared" si="2"/>
        <v>8.37345992258946</v>
      </c>
      <c r="X39" s="15">
        <f t="shared" si="13"/>
        <v>1106529</v>
      </c>
      <c r="Y39" s="18">
        <f t="shared" si="3"/>
        <v>12.139683558066102</v>
      </c>
    </row>
    <row r="40" spans="2:25" ht="19.5" customHeight="1">
      <c r="B40" s="12">
        <v>40846</v>
      </c>
      <c r="C40" s="7"/>
      <c r="D40" s="13">
        <v>7478</v>
      </c>
      <c r="E40" s="10">
        <f t="shared" si="4"/>
        <v>790027</v>
      </c>
      <c r="F40" s="14">
        <f t="shared" si="5"/>
        <v>8561664</v>
      </c>
      <c r="G40" s="11"/>
      <c r="H40" s="13">
        <v>11649</v>
      </c>
      <c r="I40" s="10">
        <f t="shared" si="6"/>
        <v>814653</v>
      </c>
      <c r="J40" s="14">
        <f t="shared" si="7"/>
        <v>8240355</v>
      </c>
      <c r="K40" s="11"/>
      <c r="L40" s="22">
        <v>25675</v>
      </c>
      <c r="M40" s="10">
        <f t="shared" si="8"/>
        <v>950872</v>
      </c>
      <c r="N40" s="14">
        <f t="shared" si="9"/>
        <v>9140649</v>
      </c>
      <c r="O40" s="11"/>
      <c r="P40" s="21">
        <v>25219</v>
      </c>
      <c r="Q40" s="24">
        <f t="shared" si="10"/>
        <v>1027887</v>
      </c>
      <c r="R40" s="23">
        <f t="shared" si="11"/>
        <v>10246722</v>
      </c>
      <c r="S40" s="1"/>
      <c r="T40" s="15">
        <f t="shared" si="0"/>
        <v>-456</v>
      </c>
      <c r="U40" s="18">
        <f t="shared" si="1"/>
        <v>-1.7760467380720544</v>
      </c>
      <c r="V40" s="15">
        <f t="shared" si="12"/>
        <v>77015</v>
      </c>
      <c r="W40" s="18">
        <f t="shared" si="2"/>
        <v>8.099407701562356</v>
      </c>
      <c r="X40" s="15">
        <f t="shared" si="13"/>
        <v>1106073</v>
      </c>
      <c r="Y40" s="18">
        <f t="shared" si="3"/>
        <v>12.10059592048661</v>
      </c>
    </row>
    <row r="41" spans="2:25" ht="19.5" customHeight="1">
      <c r="B41" s="12">
        <v>40847</v>
      </c>
      <c r="C41" s="7"/>
      <c r="D41" s="13">
        <v>12150</v>
      </c>
      <c r="E41" s="10">
        <f t="shared" si="4"/>
        <v>802177</v>
      </c>
      <c r="F41" s="14">
        <f t="shared" si="5"/>
        <v>8573814</v>
      </c>
      <c r="G41" s="11"/>
      <c r="H41" s="13">
        <v>16599</v>
      </c>
      <c r="I41" s="10">
        <f t="shared" si="6"/>
        <v>831252</v>
      </c>
      <c r="J41" s="14">
        <f t="shared" si="7"/>
        <v>8256954</v>
      </c>
      <c r="K41" s="11"/>
      <c r="L41" s="22">
        <v>24422</v>
      </c>
      <c r="M41" s="10">
        <f t="shared" si="8"/>
        <v>975294</v>
      </c>
      <c r="N41" s="14">
        <f t="shared" si="9"/>
        <v>9165071</v>
      </c>
      <c r="O41" s="11"/>
      <c r="P41" s="21">
        <v>17080</v>
      </c>
      <c r="Q41" s="24">
        <f t="shared" si="10"/>
        <v>1044967</v>
      </c>
      <c r="R41" s="23">
        <f t="shared" si="11"/>
        <v>10263802</v>
      </c>
      <c r="S41" s="1"/>
      <c r="T41" s="15">
        <f t="shared" si="0"/>
        <v>-7342</v>
      </c>
      <c r="U41" s="18">
        <f t="shared" si="1"/>
        <v>-30.063057898616</v>
      </c>
      <c r="V41" s="15">
        <f t="shared" si="12"/>
        <v>69673</v>
      </c>
      <c r="W41" s="18">
        <f t="shared" si="2"/>
        <v>7.143794589118768</v>
      </c>
      <c r="X41" s="15">
        <f t="shared" si="13"/>
        <v>1098731</v>
      </c>
      <c r="Y41" s="18">
        <f t="shared" si="3"/>
        <v>11.988243189823624</v>
      </c>
    </row>
    <row r="42" spans="2:24" ht="19.5" customHeight="1">
      <c r="B42" s="65" t="s">
        <v>12</v>
      </c>
      <c r="C42" s="7"/>
      <c r="D42" s="63" t="s">
        <v>15</v>
      </c>
      <c r="E42" s="64"/>
      <c r="F42" s="67">
        <f>SUM(D11:D41)+D7</f>
        <v>8573814</v>
      </c>
      <c r="G42" s="11"/>
      <c r="H42" s="63" t="s">
        <v>16</v>
      </c>
      <c r="I42" s="64"/>
      <c r="J42" s="67">
        <f>SUM(H11:H41)+H7</f>
        <v>8256954</v>
      </c>
      <c r="K42" s="11"/>
      <c r="L42" s="63" t="s">
        <v>17</v>
      </c>
      <c r="M42" s="64"/>
      <c r="N42" s="67">
        <f>SUM(L11:L41)+L7</f>
        <v>9165071</v>
      </c>
      <c r="O42" s="11"/>
      <c r="P42" s="69" t="s">
        <v>18</v>
      </c>
      <c r="Q42" s="70"/>
      <c r="R42" s="67">
        <f>SUM(P11:P41)+P7</f>
        <v>10263802</v>
      </c>
      <c r="T42" s="8"/>
      <c r="U42" s="8"/>
      <c r="V42" s="3"/>
      <c r="W42" s="3"/>
      <c r="X42" s="3"/>
    </row>
    <row r="43" spans="2:18" ht="18" customHeight="1">
      <c r="B43" s="66"/>
      <c r="D43" s="61">
        <f>SUM(D11:D41)</f>
        <v>802177</v>
      </c>
      <c r="E43" s="62"/>
      <c r="F43" s="68"/>
      <c r="G43" s="1"/>
      <c r="H43" s="61">
        <f>SUM(H11:H41)</f>
        <v>831252</v>
      </c>
      <c r="I43" s="62"/>
      <c r="J43" s="68"/>
      <c r="K43" s="1"/>
      <c r="L43" s="61">
        <f>SUM(L11:L41)</f>
        <v>975294</v>
      </c>
      <c r="M43" s="62"/>
      <c r="N43" s="68"/>
      <c r="O43" s="1"/>
      <c r="P43" s="61">
        <f>SUM(P11:P41)</f>
        <v>1044967</v>
      </c>
      <c r="Q43" s="62"/>
      <c r="R43" s="68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P42:Q42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38 X33:X41 T33:T41 U37:U41 U38:X41 X39:Y41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2011-10-24T05:21:51Z</cp:lastPrinted>
  <dcterms:created xsi:type="dcterms:W3CDTF">2003-10-20T07:27:17Z</dcterms:created>
  <dcterms:modified xsi:type="dcterms:W3CDTF">2011-11-01T09:42:24Z</dcterms:modified>
  <cp:category/>
  <cp:version/>
  <cp:contentType/>
  <cp:contentStatus/>
</cp:coreProperties>
</file>