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Nisan_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<sst xmlns="http://schemas.openxmlformats.org/spreadsheetml/2006/main" count="38" uniqueCount="19">
  <si>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</si>
  <si>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</si>
  <si>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</si>
  <si>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</si>
  <si>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</si>
  <si>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</si>
  <si>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</si>
  <si>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</si>
  <si>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</si>
  <si>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</si>
  <si>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</si>
  <si>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</si>
  <si>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</si>
  <si>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</si>
  <si>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</si>
  <si>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NİSAN</t>
  </si>
  <si>
    <t>2009 YILI NİSAN</t>
  </si>
  <si>
    <t>2010 YILI NİSAN</t>
  </si>
  <si>
    <t>2011 YILI NİSAN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</si>
</sst>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85" fontId="10" fillId="0" borderId="30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6" fillId="0" borderId="31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12" fillId="0" borderId="24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horizontal="center" vertical="center"/>
    </xf>
    <xf numFmtId="185" fontId="12" fillId="0" borderId="3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85" fontId="6" fillId="0" borderId="38" xfId="0" applyNumberFormat="1" applyFont="1" applyBorder="1" applyAlignment="1">
      <alignment horizontal="center" vertical="center" wrapText="1"/>
    </xf>
    <xf numFmtId="185" fontId="6" fillId="0" borderId="39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A22">
      <selection activeCell="Q46" sqref="Q46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ht="36" customHeight="1">
      <c r="B3" s="57" t="s">
        <v>11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ht="4.5" customHeight="1"/>
    <row r="5" spans="4:25" ht="24.75" customHeight="1">
      <c r="D5" s="47" t="s">
        <v>5</v>
      </c>
      <c r="E5" s="48"/>
      <c r="F5" s="49"/>
      <c r="G5" s="20"/>
      <c r="H5" s="47" t="s">
        <v>6</v>
      </c>
      <c r="I5" s="48"/>
      <c r="J5" s="49"/>
      <c r="K5" s="20"/>
      <c r="L5" s="47" t="s">
        <v>7</v>
      </c>
      <c r="M5" s="48"/>
      <c r="N5" s="49"/>
      <c r="O5" s="20"/>
      <c r="P5" s="47" t="s">
        <v>14</v>
      </c>
      <c r="Q5" s="48"/>
      <c r="R5" s="49"/>
      <c r="T5" s="58" t="s">
        <v>13</v>
      </c>
      <c r="U5" s="59"/>
      <c r="V5" s="59"/>
      <c r="W5" s="59"/>
      <c r="X5" s="59"/>
      <c r="Y5" s="60"/>
    </row>
    <row r="6" spans="4:25" ht="21.75" customHeight="1">
      <c r="D6" s="44" t="s">
        <v>3</v>
      </c>
      <c r="E6" s="45"/>
      <c r="F6" s="46"/>
      <c r="G6" s="1"/>
      <c r="H6" s="44" t="s">
        <v>3</v>
      </c>
      <c r="I6" s="45"/>
      <c r="J6" s="46"/>
      <c r="K6" s="1"/>
      <c r="L6" s="44" t="s">
        <v>3</v>
      </c>
      <c r="M6" s="45"/>
      <c r="N6" s="46"/>
      <c r="O6" s="1"/>
      <c r="P6" s="44" t="s">
        <v>3</v>
      </c>
      <c r="Q6" s="45"/>
      <c r="R6" s="46"/>
      <c r="T6" s="61"/>
      <c r="U6" s="62"/>
      <c r="V6" s="62"/>
      <c r="W6" s="62"/>
      <c r="X6" s="62"/>
      <c r="Y6" s="63"/>
    </row>
    <row r="7" spans="4:25" ht="21.75" customHeight="1">
      <c r="D7" s="41">
        <v>624297</v>
      </c>
      <c r="E7" s="42"/>
      <c r="F7" s="43"/>
      <c r="G7" s="19"/>
      <c r="H7" s="41">
        <v>489631</v>
      </c>
      <c r="I7" s="42"/>
      <c r="J7" s="43"/>
      <c r="K7" s="19"/>
      <c r="L7" s="41">
        <v>646993</v>
      </c>
      <c r="M7" s="42"/>
      <c r="N7" s="43"/>
      <c r="O7" s="19"/>
      <c r="P7" s="41">
        <v>725311</v>
      </c>
      <c r="Q7" s="42"/>
      <c r="R7" s="43"/>
      <c r="S7" s="8"/>
      <c r="T7" s="64"/>
      <c r="U7" s="65"/>
      <c r="V7" s="65"/>
      <c r="W7" s="65"/>
      <c r="X7" s="65"/>
      <c r="Y7" s="66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68" t="s">
        <v>0</v>
      </c>
      <c r="C9" s="6"/>
      <c r="D9" s="37" t="s">
        <v>4</v>
      </c>
      <c r="E9" s="33" t="s">
        <v>1</v>
      </c>
      <c r="F9" s="39" t="s">
        <v>2</v>
      </c>
      <c r="G9" s="5"/>
      <c r="H9" s="37" t="s">
        <v>4</v>
      </c>
      <c r="I9" s="33" t="s">
        <v>1</v>
      </c>
      <c r="J9" s="39" t="s">
        <v>2</v>
      </c>
      <c r="K9" s="5"/>
      <c r="L9" s="37" t="s">
        <v>4</v>
      </c>
      <c r="M9" s="33" t="s">
        <v>1</v>
      </c>
      <c r="N9" s="39" t="s">
        <v>2</v>
      </c>
      <c r="O9" s="5"/>
      <c r="P9" s="67" t="s">
        <v>4</v>
      </c>
      <c r="Q9" s="70" t="s">
        <v>1</v>
      </c>
      <c r="R9" s="54" t="s">
        <v>2</v>
      </c>
      <c r="S9" s="5"/>
      <c r="T9" s="50" t="s">
        <v>4</v>
      </c>
      <c r="U9" s="51"/>
      <c r="V9" s="52" t="s">
        <v>1</v>
      </c>
      <c r="W9" s="53"/>
      <c r="X9" s="52" t="s">
        <v>2</v>
      </c>
      <c r="Y9" s="53"/>
      <c r="Z9" s="5"/>
      <c r="AA9" s="5"/>
      <c r="AB9" s="5"/>
    </row>
    <row r="10" spans="2:28" s="4" customFormat="1" ht="21" customHeight="1">
      <c r="B10" s="69"/>
      <c r="C10" s="6"/>
      <c r="D10" s="38"/>
      <c r="E10" s="34"/>
      <c r="F10" s="40"/>
      <c r="G10" s="5"/>
      <c r="H10" s="38"/>
      <c r="I10" s="34"/>
      <c r="J10" s="40"/>
      <c r="K10" s="5"/>
      <c r="L10" s="38"/>
      <c r="M10" s="34"/>
      <c r="N10" s="40"/>
      <c r="O10" s="5"/>
      <c r="P10" s="67"/>
      <c r="Q10" s="70"/>
      <c r="R10" s="55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40634</v>
      </c>
      <c r="C11" s="7"/>
      <c r="D11" s="13">
        <v>9333</v>
      </c>
      <c r="E11" s="10">
        <f>D11</f>
        <v>9333</v>
      </c>
      <c r="F11" s="14">
        <f>E11+D7</f>
        <v>633630</v>
      </c>
      <c r="G11" s="11"/>
      <c r="H11" s="13">
        <v>6516</v>
      </c>
      <c r="I11" s="10">
        <f>H11</f>
        <v>6516</v>
      </c>
      <c r="J11" s="14">
        <f>I11+H7</f>
        <v>496147</v>
      </c>
      <c r="K11" s="11"/>
      <c r="L11" s="13">
        <v>13518</v>
      </c>
      <c r="M11" s="10">
        <f>L11</f>
        <v>13518</v>
      </c>
      <c r="N11" s="14">
        <f>M11+L7</f>
        <v>660511</v>
      </c>
      <c r="O11" s="11"/>
      <c r="P11" s="21">
        <v>14806</v>
      </c>
      <c r="Q11" s="24">
        <f>P11</f>
        <v>14806</v>
      </c>
      <c r="R11" s="23">
        <f>Q11+P7</f>
        <v>740117</v>
      </c>
      <c r="S11" s="1"/>
      <c r="T11" s="15">
        <f>IF(P11="","",P11-L11)</f>
        <v>1288</v>
      </c>
      <c r="U11" s="18">
        <f>IF(P11="","",((T11/L11)*100))</f>
        <v>9.528036691818317</v>
      </c>
      <c r="V11" s="15">
        <f>IF(P11&lt;1,"",Q11-M11)</f>
        <v>1288</v>
      </c>
      <c r="W11" s="18">
        <f>IF(P11="","",((V11/M11)*100))</f>
        <v>9.528036691818317</v>
      </c>
      <c r="X11" s="15">
        <f>IF(P11&lt;1,"",R11-N11)</f>
        <v>79606</v>
      </c>
      <c r="Y11" s="18">
        <f>IF(P11="","",((X11/N11)*100))</f>
        <v>12.052183839481856</v>
      </c>
    </row>
    <row r="12" spans="2:25" ht="19.5" customHeight="1">
      <c r="B12" s="12">
        <v>40635</v>
      </c>
      <c r="C12" s="7"/>
      <c r="D12" s="13">
        <v>7681</v>
      </c>
      <c r="E12" s="10">
        <f>E11+D12</f>
        <v>17014</v>
      </c>
      <c r="F12" s="14">
        <f>F11+D12</f>
        <v>641311</v>
      </c>
      <c r="G12" s="11"/>
      <c r="H12" s="13">
        <v>7900</v>
      </c>
      <c r="I12" s="10">
        <f>I11+H12</f>
        <v>14416</v>
      </c>
      <c r="J12" s="14">
        <f>J11+H12</f>
        <v>504047</v>
      </c>
      <c r="K12" s="11"/>
      <c r="L12" s="13">
        <v>17011</v>
      </c>
      <c r="M12" s="10">
        <f>M11+L12</f>
        <v>30529</v>
      </c>
      <c r="N12" s="14">
        <f>N11+L12</f>
        <v>677522</v>
      </c>
      <c r="O12" s="11"/>
      <c r="P12" s="21">
        <v>17620</v>
      </c>
      <c r="Q12" s="24">
        <f>IF(P12="","",(Q11+P12))</f>
        <v>32426</v>
      </c>
      <c r="R12" s="23">
        <f>IF(P12="","",(R11+P12))</f>
        <v>757737</v>
      </c>
      <c r="S12" s="1"/>
      <c r="T12" s="15">
        <f aca="true" t="shared" si="0" ref="T12:T40">IF(P12="","",P12-L12)</f>
        <v>609</v>
      </c>
      <c r="U12" s="18">
        <f aca="true" t="shared" si="1" ref="U12:U40">IF(P12="","",((T12/L12)*100))</f>
        <v>3.580036447004879</v>
      </c>
      <c r="V12" s="15">
        <f>IF(P12="","",Q12-M12)</f>
        <v>1897</v>
      </c>
      <c r="W12" s="18">
        <f aca="true" t="shared" si="2" ref="W12:W40">IF(P12="","",((V12/M12)*100))</f>
        <v>6.213763962134363</v>
      </c>
      <c r="X12" s="15">
        <f>IF(P12="","",R12-N12)</f>
        <v>80215</v>
      </c>
      <c r="Y12" s="18">
        <f aca="true" t="shared" si="3" ref="Y12:Y40">IF(P12="","",((X12/N12)*100))</f>
        <v>11.839467943476373</v>
      </c>
    </row>
    <row r="13" spans="2:25" ht="19.5" customHeight="1">
      <c r="B13" s="12">
        <v>40636</v>
      </c>
      <c r="C13" s="7"/>
      <c r="D13" s="13">
        <v>7021</v>
      </c>
      <c r="E13" s="10">
        <f aca="true" t="shared" si="4" ref="E13:E40">E12+D13</f>
        <v>24035</v>
      </c>
      <c r="F13" s="14">
        <f aca="true" t="shared" si="5" ref="F13:F40">F12+D13</f>
        <v>648332</v>
      </c>
      <c r="G13" s="11"/>
      <c r="H13" s="13">
        <v>13516</v>
      </c>
      <c r="I13" s="10">
        <f aca="true" t="shared" si="6" ref="I13:I40">I12+H13</f>
        <v>27932</v>
      </c>
      <c r="J13" s="14">
        <f aca="true" t="shared" si="7" ref="J13:J40">J12+H13</f>
        <v>517563</v>
      </c>
      <c r="K13" s="11"/>
      <c r="L13" s="13">
        <v>20891</v>
      </c>
      <c r="M13" s="10">
        <f aca="true" t="shared" si="8" ref="M13:M40">M12+L13</f>
        <v>51420</v>
      </c>
      <c r="N13" s="14">
        <f aca="true" t="shared" si="9" ref="N13:N40">N12+L13</f>
        <v>698413</v>
      </c>
      <c r="O13" s="11"/>
      <c r="P13" s="21">
        <v>19982</v>
      </c>
      <c r="Q13" s="24">
        <f aca="true" t="shared" si="10" ref="Q13:Q40">IF(P13="","",(Q12+P13))</f>
        <v>52408</v>
      </c>
      <c r="R13" s="23">
        <f aca="true" t="shared" si="11" ref="R13:R40">IF(P13="","",(R12+P13))</f>
        <v>777719</v>
      </c>
      <c r="S13" s="1"/>
      <c r="T13" s="15">
        <f t="shared" si="0"/>
        <v>-909</v>
      </c>
      <c r="U13" s="18">
        <f t="shared" si="1"/>
        <v>-4.35115600019147</v>
      </c>
      <c r="V13" s="15">
        <f aca="true" t="shared" si="12" ref="V13:V40">IF(P13="","",Q13-M13)</f>
        <v>988</v>
      </c>
      <c r="W13" s="18">
        <f t="shared" si="2"/>
        <v>1.9214313496693896</v>
      </c>
      <c r="X13" s="15">
        <f aca="true" t="shared" si="13" ref="X13:X40">IF(P13="","",R13-N13)</f>
        <v>79306</v>
      </c>
      <c r="Y13" s="18">
        <f t="shared" si="3"/>
        <v>11.355172369357385</v>
      </c>
    </row>
    <row r="14" spans="2:25" ht="19.5" customHeight="1">
      <c r="B14" s="12">
        <v>40637</v>
      </c>
      <c r="C14" s="7"/>
      <c r="D14" s="13">
        <v>10050</v>
      </c>
      <c r="E14" s="10">
        <f t="shared" si="4"/>
        <v>34085</v>
      </c>
      <c r="F14" s="14">
        <f t="shared" si="5"/>
        <v>658382</v>
      </c>
      <c r="G14" s="11"/>
      <c r="H14" s="13">
        <v>16763</v>
      </c>
      <c r="I14" s="10">
        <f t="shared" si="6"/>
        <v>44695</v>
      </c>
      <c r="J14" s="14">
        <f t="shared" si="7"/>
        <v>534326</v>
      </c>
      <c r="K14" s="11"/>
      <c r="L14" s="13">
        <v>21097</v>
      </c>
      <c r="M14" s="10">
        <f t="shared" si="8"/>
        <v>72517</v>
      </c>
      <c r="N14" s="14">
        <f t="shared" si="9"/>
        <v>719510</v>
      </c>
      <c r="O14" s="11"/>
      <c r="P14" s="21">
        <v>11730</v>
      </c>
      <c r="Q14" s="24">
        <f t="shared" si="10"/>
        <v>64138</v>
      </c>
      <c r="R14" s="23">
        <f t="shared" si="11"/>
        <v>789449</v>
      </c>
      <c r="S14" s="1"/>
      <c r="T14" s="15">
        <f t="shared" si="0"/>
        <v>-9367</v>
      </c>
      <c r="U14" s="18">
        <f t="shared" si="1"/>
        <v>-44.399677679290896</v>
      </c>
      <c r="V14" s="15">
        <f t="shared" si="12"/>
        <v>-8379</v>
      </c>
      <c r="W14" s="18">
        <f t="shared" si="2"/>
        <v>-11.554532040762856</v>
      </c>
      <c r="X14" s="15">
        <f t="shared" si="13"/>
        <v>69939</v>
      </c>
      <c r="Y14" s="18">
        <f t="shared" si="3"/>
        <v>9.720365248571945</v>
      </c>
    </row>
    <row r="15" spans="2:25" ht="19.5" customHeight="1">
      <c r="B15" s="12">
        <v>40638</v>
      </c>
      <c r="C15" s="7"/>
      <c r="D15" s="13">
        <v>12715</v>
      </c>
      <c r="E15" s="10">
        <f t="shared" si="4"/>
        <v>46800</v>
      </c>
      <c r="F15" s="14">
        <f t="shared" si="5"/>
        <v>671097</v>
      </c>
      <c r="G15" s="11"/>
      <c r="H15" s="13">
        <v>21092</v>
      </c>
      <c r="I15" s="10">
        <f t="shared" si="6"/>
        <v>65787</v>
      </c>
      <c r="J15" s="14">
        <f t="shared" si="7"/>
        <v>555418</v>
      </c>
      <c r="K15" s="11"/>
      <c r="L15" s="13">
        <v>13386</v>
      </c>
      <c r="M15" s="10">
        <f t="shared" si="8"/>
        <v>85903</v>
      </c>
      <c r="N15" s="14">
        <f t="shared" si="9"/>
        <v>732896</v>
      </c>
      <c r="O15" s="11"/>
      <c r="P15" s="21">
        <v>16593</v>
      </c>
      <c r="Q15" s="24">
        <f t="shared" si="10"/>
        <v>80731</v>
      </c>
      <c r="R15" s="23">
        <f t="shared" si="11"/>
        <v>806042</v>
      </c>
      <c r="S15" s="1"/>
      <c r="T15" s="15">
        <f t="shared" si="0"/>
        <v>3207</v>
      </c>
      <c r="U15" s="18">
        <f t="shared" si="1"/>
        <v>23.957866427610934</v>
      </c>
      <c r="V15" s="15">
        <f t="shared" si="12"/>
        <v>-5172</v>
      </c>
      <c r="W15" s="18">
        <f t="shared" si="2"/>
        <v>-6.02074432790473</v>
      </c>
      <c r="X15" s="15">
        <f t="shared" si="13"/>
        <v>73146</v>
      </c>
      <c r="Y15" s="18">
        <f t="shared" si="3"/>
        <v>9.980406496965463</v>
      </c>
    </row>
    <row r="16" spans="2:25" ht="19.5" customHeight="1">
      <c r="B16" s="12">
        <v>40639</v>
      </c>
      <c r="C16" s="7"/>
      <c r="D16" s="13">
        <v>16382</v>
      </c>
      <c r="E16" s="10">
        <f t="shared" si="4"/>
        <v>63182</v>
      </c>
      <c r="F16" s="14">
        <f t="shared" si="5"/>
        <v>687479</v>
      </c>
      <c r="G16" s="11"/>
      <c r="H16" s="13">
        <v>11598</v>
      </c>
      <c r="I16" s="10">
        <f t="shared" si="6"/>
        <v>77385</v>
      </c>
      <c r="J16" s="14">
        <f t="shared" si="7"/>
        <v>567016</v>
      </c>
      <c r="K16" s="11"/>
      <c r="L16" s="13">
        <v>14104</v>
      </c>
      <c r="M16" s="10">
        <f t="shared" si="8"/>
        <v>100007</v>
      </c>
      <c r="N16" s="14">
        <f t="shared" si="9"/>
        <v>747000</v>
      </c>
      <c r="O16" s="11"/>
      <c r="P16" s="21">
        <v>13932</v>
      </c>
      <c r="Q16" s="24">
        <f t="shared" si="10"/>
        <v>94663</v>
      </c>
      <c r="R16" s="23">
        <f t="shared" si="11"/>
        <v>819974</v>
      </c>
      <c r="S16" s="1"/>
      <c r="T16" s="15">
        <f t="shared" si="0"/>
        <v>-172</v>
      </c>
      <c r="U16" s="18">
        <f t="shared" si="1"/>
        <v>-1.2195121951219512</v>
      </c>
      <c r="V16" s="15">
        <f t="shared" si="12"/>
        <v>-5344</v>
      </c>
      <c r="W16" s="18">
        <f t="shared" si="2"/>
        <v>-5.343625946183767</v>
      </c>
      <c r="X16" s="15">
        <f t="shared" si="13"/>
        <v>72974</v>
      </c>
      <c r="Y16" s="18">
        <f t="shared" si="3"/>
        <v>9.768942436412315</v>
      </c>
    </row>
    <row r="17" spans="2:25" ht="19.5" customHeight="1">
      <c r="B17" s="12">
        <v>40640</v>
      </c>
      <c r="C17" s="7"/>
      <c r="D17" s="13">
        <v>8887</v>
      </c>
      <c r="E17" s="10">
        <f t="shared" si="4"/>
        <v>72069</v>
      </c>
      <c r="F17" s="14">
        <f t="shared" si="5"/>
        <v>696366</v>
      </c>
      <c r="G17" s="11"/>
      <c r="H17" s="13">
        <v>15099</v>
      </c>
      <c r="I17" s="10">
        <f t="shared" si="6"/>
        <v>92484</v>
      </c>
      <c r="J17" s="14">
        <f t="shared" si="7"/>
        <v>582115</v>
      </c>
      <c r="K17" s="11"/>
      <c r="L17" s="13">
        <v>9015</v>
      </c>
      <c r="M17" s="10">
        <f t="shared" si="8"/>
        <v>109022</v>
      </c>
      <c r="N17" s="14">
        <f t="shared" si="9"/>
        <v>756015</v>
      </c>
      <c r="O17" s="11"/>
      <c r="P17" s="21">
        <v>11366</v>
      </c>
      <c r="Q17" s="24">
        <f t="shared" si="10"/>
        <v>106029</v>
      </c>
      <c r="R17" s="23">
        <f t="shared" si="11"/>
        <v>831340</v>
      </c>
      <c r="S17" s="1"/>
      <c r="T17" s="15">
        <f t="shared" si="0"/>
        <v>2351</v>
      </c>
      <c r="U17" s="18">
        <f t="shared" si="1"/>
        <v>26.07875762617859</v>
      </c>
      <c r="V17" s="15">
        <f t="shared" si="12"/>
        <v>-2993</v>
      </c>
      <c r="W17" s="18">
        <f t="shared" si="2"/>
        <v>-2.745317458861514</v>
      </c>
      <c r="X17" s="15">
        <f t="shared" si="13"/>
        <v>75325</v>
      </c>
      <c r="Y17" s="18">
        <f t="shared" si="3"/>
        <v>9.9634266515876</v>
      </c>
    </row>
    <row r="18" spans="2:25" ht="19.5" customHeight="1">
      <c r="B18" s="12">
        <v>40641</v>
      </c>
      <c r="C18" s="7"/>
      <c r="D18" s="13">
        <v>10062</v>
      </c>
      <c r="E18" s="10">
        <f t="shared" si="4"/>
        <v>82131</v>
      </c>
      <c r="F18" s="14">
        <f t="shared" si="5"/>
        <v>706428</v>
      </c>
      <c r="G18" s="11"/>
      <c r="H18" s="13">
        <v>9505</v>
      </c>
      <c r="I18" s="10">
        <f t="shared" si="6"/>
        <v>101989</v>
      </c>
      <c r="J18" s="14">
        <f t="shared" si="7"/>
        <v>591620</v>
      </c>
      <c r="K18" s="11"/>
      <c r="L18" s="13">
        <v>8128</v>
      </c>
      <c r="M18" s="10">
        <f t="shared" si="8"/>
        <v>117150</v>
      </c>
      <c r="N18" s="14">
        <f t="shared" si="9"/>
        <v>764143</v>
      </c>
      <c r="O18" s="11"/>
      <c r="P18" s="21">
        <v>15992</v>
      </c>
      <c r="Q18" s="24">
        <f t="shared" si="10"/>
        <v>122021</v>
      </c>
      <c r="R18" s="23">
        <f t="shared" si="11"/>
        <v>847332</v>
      </c>
      <c r="S18" s="1"/>
      <c r="T18" s="15">
        <f t="shared" si="0"/>
        <v>7864</v>
      </c>
      <c r="U18" s="18">
        <f t="shared" si="1"/>
        <v>96.75196850393701</v>
      </c>
      <c r="V18" s="15">
        <f t="shared" si="12"/>
        <v>4871</v>
      </c>
      <c r="W18" s="18">
        <f t="shared" si="2"/>
        <v>4.157917200170721</v>
      </c>
      <c r="X18" s="15">
        <f t="shared" si="13"/>
        <v>83189</v>
      </c>
      <c r="Y18" s="18">
        <f t="shared" si="3"/>
        <v>10.886574895013105</v>
      </c>
    </row>
    <row r="19" spans="2:25" ht="19.5" customHeight="1">
      <c r="B19" s="12">
        <v>40642</v>
      </c>
      <c r="C19" s="7"/>
      <c r="D19" s="13">
        <v>6660</v>
      </c>
      <c r="E19" s="10">
        <f t="shared" si="4"/>
        <v>88791</v>
      </c>
      <c r="F19" s="14">
        <f t="shared" si="5"/>
        <v>713088</v>
      </c>
      <c r="G19" s="11"/>
      <c r="H19" s="13">
        <v>9311</v>
      </c>
      <c r="I19" s="10">
        <f t="shared" si="6"/>
        <v>111300</v>
      </c>
      <c r="J19" s="14">
        <f t="shared" si="7"/>
        <v>600931</v>
      </c>
      <c r="K19" s="11"/>
      <c r="L19" s="13">
        <v>11790</v>
      </c>
      <c r="M19" s="10">
        <f t="shared" si="8"/>
        <v>128940</v>
      </c>
      <c r="N19" s="14">
        <f t="shared" si="9"/>
        <v>775933</v>
      </c>
      <c r="O19" s="11"/>
      <c r="P19" s="21">
        <v>24196</v>
      </c>
      <c r="Q19" s="24">
        <f t="shared" si="10"/>
        <v>146217</v>
      </c>
      <c r="R19" s="23">
        <f t="shared" si="11"/>
        <v>871528</v>
      </c>
      <c r="S19" s="1"/>
      <c r="T19" s="15">
        <f t="shared" si="0"/>
        <v>12406</v>
      </c>
      <c r="U19" s="18">
        <f t="shared" si="1"/>
        <v>105.22476675148431</v>
      </c>
      <c r="V19" s="15">
        <f t="shared" si="12"/>
        <v>17277</v>
      </c>
      <c r="W19" s="18">
        <f t="shared" si="2"/>
        <v>13.399255467659376</v>
      </c>
      <c r="X19" s="15">
        <f t="shared" si="13"/>
        <v>95595</v>
      </c>
      <c r="Y19" s="18">
        <f t="shared" si="3"/>
        <v>12.320007010914601</v>
      </c>
    </row>
    <row r="20" spans="2:25" ht="19.5" customHeight="1">
      <c r="B20" s="12">
        <v>40643</v>
      </c>
      <c r="C20" s="7"/>
      <c r="D20" s="13">
        <v>9049</v>
      </c>
      <c r="E20" s="10">
        <f t="shared" si="4"/>
        <v>97840</v>
      </c>
      <c r="F20" s="14">
        <f t="shared" si="5"/>
        <v>722137</v>
      </c>
      <c r="G20" s="11"/>
      <c r="H20" s="13">
        <v>14306</v>
      </c>
      <c r="I20" s="10">
        <f t="shared" si="6"/>
        <v>125606</v>
      </c>
      <c r="J20" s="14">
        <f t="shared" si="7"/>
        <v>615237</v>
      </c>
      <c r="K20" s="11"/>
      <c r="L20" s="13">
        <v>20548</v>
      </c>
      <c r="M20" s="10">
        <f t="shared" si="8"/>
        <v>149488</v>
      </c>
      <c r="N20" s="14">
        <f t="shared" si="9"/>
        <v>796481</v>
      </c>
      <c r="O20" s="11"/>
      <c r="P20" s="21">
        <v>23478</v>
      </c>
      <c r="Q20" s="24">
        <f t="shared" si="10"/>
        <v>169695</v>
      </c>
      <c r="R20" s="23">
        <f t="shared" si="11"/>
        <v>895006</v>
      </c>
      <c r="S20" s="1"/>
      <c r="T20" s="15">
        <f t="shared" si="0"/>
        <v>2930</v>
      </c>
      <c r="U20" s="18">
        <f t="shared" si="1"/>
        <v>14.259295308545845</v>
      </c>
      <c r="V20" s="15">
        <f t="shared" si="12"/>
        <v>20207</v>
      </c>
      <c r="W20" s="18">
        <f t="shared" si="2"/>
        <v>13.51747297441935</v>
      </c>
      <c r="X20" s="15">
        <f t="shared" si="13"/>
        <v>98525</v>
      </c>
      <c r="Y20" s="18">
        <f t="shared" si="3"/>
        <v>12.3700377033476</v>
      </c>
    </row>
    <row r="21" spans="2:26" ht="19.5" customHeight="1">
      <c r="B21" s="12">
        <v>40644</v>
      </c>
      <c r="C21" s="7"/>
      <c r="D21" s="13">
        <v>10851</v>
      </c>
      <c r="E21" s="10">
        <f t="shared" si="4"/>
        <v>108691</v>
      </c>
      <c r="F21" s="14">
        <f t="shared" si="5"/>
        <v>732988</v>
      </c>
      <c r="G21" s="11"/>
      <c r="H21" s="13">
        <v>17063</v>
      </c>
      <c r="I21" s="10">
        <f t="shared" si="6"/>
        <v>142669</v>
      </c>
      <c r="J21" s="14">
        <f t="shared" si="7"/>
        <v>632300</v>
      </c>
      <c r="K21" s="11"/>
      <c r="L21" s="13">
        <v>21885</v>
      </c>
      <c r="M21" s="10">
        <f t="shared" si="8"/>
        <v>171373</v>
      </c>
      <c r="N21" s="14">
        <f t="shared" si="9"/>
        <v>818366</v>
      </c>
      <c r="O21" s="11"/>
      <c r="P21" s="21">
        <v>15438</v>
      </c>
      <c r="Q21" s="24">
        <f t="shared" si="10"/>
        <v>185133</v>
      </c>
      <c r="R21" s="23">
        <f t="shared" si="11"/>
        <v>910444</v>
      </c>
      <c r="S21" s="1"/>
      <c r="T21" s="15">
        <f t="shared" si="0"/>
        <v>-6447</v>
      </c>
      <c r="U21" s="18">
        <f t="shared" si="1"/>
        <v>-29.45853324194654</v>
      </c>
      <c r="V21" s="15">
        <f t="shared" si="12"/>
        <v>13760</v>
      </c>
      <c r="W21" s="18">
        <f t="shared" si="2"/>
        <v>8.029269488192423</v>
      </c>
      <c r="X21" s="15">
        <f t="shared" si="13"/>
        <v>92078</v>
      </c>
      <c r="Y21" s="18">
        <f t="shared" si="3"/>
        <v>11.251444952502915</v>
      </c>
      <c r="Z21" s="9"/>
    </row>
    <row r="22" spans="2:25" ht="19.5" customHeight="1">
      <c r="B22" s="12">
        <v>40645</v>
      </c>
      <c r="C22" s="7"/>
      <c r="D22" s="13">
        <v>15658</v>
      </c>
      <c r="E22" s="10">
        <f t="shared" si="4"/>
        <v>124349</v>
      </c>
      <c r="F22" s="14">
        <f t="shared" si="5"/>
        <v>748646</v>
      </c>
      <c r="G22" s="11"/>
      <c r="H22" s="13">
        <v>19878</v>
      </c>
      <c r="I22" s="10">
        <f t="shared" si="6"/>
        <v>162547</v>
      </c>
      <c r="J22" s="14">
        <f t="shared" si="7"/>
        <v>652178</v>
      </c>
      <c r="K22" s="11"/>
      <c r="L22" s="13">
        <v>13774</v>
      </c>
      <c r="M22" s="10">
        <f t="shared" si="8"/>
        <v>185147</v>
      </c>
      <c r="N22" s="14">
        <f t="shared" si="9"/>
        <v>832140</v>
      </c>
      <c r="O22" s="11"/>
      <c r="P22" s="21">
        <v>17497</v>
      </c>
      <c r="Q22" s="24">
        <f t="shared" si="10"/>
        <v>202630</v>
      </c>
      <c r="R22" s="23">
        <f t="shared" si="11"/>
        <v>927941</v>
      </c>
      <c r="S22" s="1"/>
      <c r="T22" s="15">
        <f t="shared" si="0"/>
        <v>3723</v>
      </c>
      <c r="U22" s="18">
        <f t="shared" si="1"/>
        <v>27.029185421809203</v>
      </c>
      <c r="V22" s="15">
        <f t="shared" si="12"/>
        <v>17483</v>
      </c>
      <c r="W22" s="18">
        <f t="shared" si="2"/>
        <v>9.442767098575725</v>
      </c>
      <c r="X22" s="15">
        <f t="shared" si="13"/>
        <v>95801</v>
      </c>
      <c r="Y22" s="18">
        <f t="shared" si="3"/>
        <v>11.512606051866273</v>
      </c>
    </row>
    <row r="23" spans="2:25" ht="19.5" customHeight="1">
      <c r="B23" s="12">
        <v>40646</v>
      </c>
      <c r="C23" s="7"/>
      <c r="D23" s="13">
        <v>20793</v>
      </c>
      <c r="E23" s="10">
        <f t="shared" si="4"/>
        <v>145142</v>
      </c>
      <c r="F23" s="14">
        <f t="shared" si="5"/>
        <v>769439</v>
      </c>
      <c r="G23" s="11"/>
      <c r="H23" s="13">
        <v>11440</v>
      </c>
      <c r="I23" s="10">
        <f t="shared" si="6"/>
        <v>173987</v>
      </c>
      <c r="J23" s="14">
        <f t="shared" si="7"/>
        <v>663618</v>
      </c>
      <c r="K23" s="11"/>
      <c r="L23" s="13">
        <v>13599</v>
      </c>
      <c r="M23" s="10">
        <f t="shared" si="8"/>
        <v>198746</v>
      </c>
      <c r="N23" s="14">
        <f t="shared" si="9"/>
        <v>845739</v>
      </c>
      <c r="O23" s="11"/>
      <c r="P23" s="21">
        <v>14963</v>
      </c>
      <c r="Q23" s="24">
        <f t="shared" si="10"/>
        <v>217593</v>
      </c>
      <c r="R23" s="23">
        <f t="shared" si="11"/>
        <v>942904</v>
      </c>
      <c r="S23" s="1"/>
      <c r="T23" s="15">
        <f t="shared" si="0"/>
        <v>1364</v>
      </c>
      <c r="U23" s="18">
        <f t="shared" si="1"/>
        <v>10.030149275682035</v>
      </c>
      <c r="V23" s="15">
        <f t="shared" si="12"/>
        <v>18847</v>
      </c>
      <c r="W23" s="18">
        <f t="shared" si="2"/>
        <v>9.48295814758536</v>
      </c>
      <c r="X23" s="15">
        <f t="shared" si="13"/>
        <v>97165</v>
      </c>
      <c r="Y23" s="18">
        <f t="shared" si="3"/>
        <v>11.488768993743932</v>
      </c>
    </row>
    <row r="24" spans="2:25" ht="19.5" customHeight="1">
      <c r="B24" s="12">
        <v>40647</v>
      </c>
      <c r="C24" s="7"/>
      <c r="D24" s="13">
        <v>10212</v>
      </c>
      <c r="E24" s="10">
        <f t="shared" si="4"/>
        <v>155354</v>
      </c>
      <c r="F24" s="14">
        <f t="shared" si="5"/>
        <v>779651</v>
      </c>
      <c r="G24" s="11"/>
      <c r="H24" s="13">
        <v>13732</v>
      </c>
      <c r="I24" s="10">
        <f t="shared" si="6"/>
        <v>187719</v>
      </c>
      <c r="J24" s="14">
        <f t="shared" si="7"/>
        <v>677350</v>
      </c>
      <c r="K24" s="11"/>
      <c r="L24" s="13">
        <v>10115</v>
      </c>
      <c r="M24" s="10">
        <f t="shared" si="8"/>
        <v>208861</v>
      </c>
      <c r="N24" s="14">
        <f t="shared" si="9"/>
        <v>855854</v>
      </c>
      <c r="O24" s="11"/>
      <c r="P24" s="21">
        <v>16312</v>
      </c>
      <c r="Q24" s="24">
        <f t="shared" si="10"/>
        <v>233905</v>
      </c>
      <c r="R24" s="23">
        <f t="shared" si="11"/>
        <v>959216</v>
      </c>
      <c r="S24" s="1"/>
      <c r="T24" s="15">
        <f t="shared" si="0"/>
        <v>6197</v>
      </c>
      <c r="U24" s="18">
        <f t="shared" si="1"/>
        <v>61.265447355412746</v>
      </c>
      <c r="V24" s="15">
        <f t="shared" si="12"/>
        <v>25044</v>
      </c>
      <c r="W24" s="18">
        <f t="shared" si="2"/>
        <v>11.99074982883353</v>
      </c>
      <c r="X24" s="15">
        <f t="shared" si="13"/>
        <v>103362</v>
      </c>
      <c r="Y24" s="18">
        <f t="shared" si="3"/>
        <v>12.077059872361408</v>
      </c>
    </row>
    <row r="25" spans="2:25" ht="19.5" customHeight="1">
      <c r="B25" s="12">
        <v>40648</v>
      </c>
      <c r="C25" s="7"/>
      <c r="D25" s="13">
        <v>12383</v>
      </c>
      <c r="E25" s="10">
        <f t="shared" si="4"/>
        <v>167737</v>
      </c>
      <c r="F25" s="14">
        <f t="shared" si="5"/>
        <v>792034</v>
      </c>
      <c r="G25" s="11"/>
      <c r="H25" s="13">
        <v>9242</v>
      </c>
      <c r="I25" s="10">
        <f t="shared" si="6"/>
        <v>196961</v>
      </c>
      <c r="J25" s="14">
        <f t="shared" si="7"/>
        <v>686592</v>
      </c>
      <c r="K25" s="11"/>
      <c r="L25" s="13">
        <v>8553</v>
      </c>
      <c r="M25" s="10">
        <f t="shared" si="8"/>
        <v>217414</v>
      </c>
      <c r="N25" s="14">
        <f t="shared" si="9"/>
        <v>864407</v>
      </c>
      <c r="O25" s="11"/>
      <c r="P25" s="21">
        <v>25145</v>
      </c>
      <c r="Q25" s="24">
        <f t="shared" si="10"/>
        <v>259050</v>
      </c>
      <c r="R25" s="23">
        <f t="shared" si="11"/>
        <v>984361</v>
      </c>
      <c r="S25" s="1"/>
      <c r="T25" s="15">
        <f t="shared" si="0"/>
        <v>16592</v>
      </c>
      <c r="U25" s="18">
        <f t="shared" si="1"/>
        <v>193.9904127206828</v>
      </c>
      <c r="V25" s="15">
        <f t="shared" si="12"/>
        <v>41636</v>
      </c>
      <c r="W25" s="18">
        <f t="shared" si="2"/>
        <v>19.150560681464853</v>
      </c>
      <c r="X25" s="15">
        <f t="shared" si="13"/>
        <v>119954</v>
      </c>
      <c r="Y25" s="18">
        <f t="shared" si="3"/>
        <v>13.877027835267414</v>
      </c>
    </row>
    <row r="26" spans="2:25" ht="19.5" customHeight="1">
      <c r="B26" s="12">
        <v>40649</v>
      </c>
      <c r="C26" s="7"/>
      <c r="D26" s="13">
        <v>10024</v>
      </c>
      <c r="E26" s="10">
        <f t="shared" si="4"/>
        <v>177761</v>
      </c>
      <c r="F26" s="14">
        <f t="shared" si="5"/>
        <v>802058</v>
      </c>
      <c r="G26" s="11"/>
      <c r="H26" s="13">
        <v>9137</v>
      </c>
      <c r="I26" s="10">
        <f t="shared" si="6"/>
        <v>206098</v>
      </c>
      <c r="J26" s="14">
        <f t="shared" si="7"/>
        <v>695729</v>
      </c>
      <c r="K26" s="11"/>
      <c r="L26" s="13">
        <v>6824</v>
      </c>
      <c r="M26" s="10">
        <f t="shared" si="8"/>
        <v>224238</v>
      </c>
      <c r="N26" s="14">
        <f t="shared" si="9"/>
        <v>871231</v>
      </c>
      <c r="O26" s="11"/>
      <c r="P26" s="21">
        <v>38630</v>
      </c>
      <c r="Q26" s="24">
        <f t="shared" si="10"/>
        <v>297680</v>
      </c>
      <c r="R26" s="23">
        <f t="shared" si="11"/>
        <v>1022991</v>
      </c>
      <c r="S26" s="1"/>
      <c r="T26" s="15">
        <f t="shared" si="0"/>
        <v>31806</v>
      </c>
      <c r="U26" s="18">
        <f t="shared" si="1"/>
        <v>466.0902696365768</v>
      </c>
      <c r="V26" s="15">
        <f t="shared" si="12"/>
        <v>73442</v>
      </c>
      <c r="W26" s="18">
        <f t="shared" si="2"/>
        <v>32.751808346489</v>
      </c>
      <c r="X26" s="15">
        <f t="shared" si="13"/>
        <v>151760</v>
      </c>
      <c r="Y26" s="18">
        <f t="shared" si="3"/>
        <v>17.419031232818853</v>
      </c>
    </row>
    <row r="27" spans="2:25" ht="19.5" customHeight="1">
      <c r="B27" s="12">
        <v>40650</v>
      </c>
      <c r="C27" s="7"/>
      <c r="D27" s="13">
        <v>12439</v>
      </c>
      <c r="E27" s="10">
        <f t="shared" si="4"/>
        <v>190200</v>
      </c>
      <c r="F27" s="14">
        <f t="shared" si="5"/>
        <v>814497</v>
      </c>
      <c r="G27" s="11"/>
      <c r="H27" s="13">
        <v>14056</v>
      </c>
      <c r="I27" s="10">
        <f t="shared" si="6"/>
        <v>220154</v>
      </c>
      <c r="J27" s="14">
        <f t="shared" si="7"/>
        <v>709785</v>
      </c>
      <c r="K27" s="11"/>
      <c r="L27" s="13">
        <v>3760</v>
      </c>
      <c r="M27" s="10">
        <f t="shared" si="8"/>
        <v>227998</v>
      </c>
      <c r="N27" s="14">
        <f t="shared" si="9"/>
        <v>874991</v>
      </c>
      <c r="O27" s="11"/>
      <c r="P27" s="21">
        <v>38619</v>
      </c>
      <c r="Q27" s="24">
        <f t="shared" si="10"/>
        <v>336299</v>
      </c>
      <c r="R27" s="23">
        <f t="shared" si="11"/>
        <v>1061610</v>
      </c>
      <c r="S27" s="1"/>
      <c r="T27" s="15">
        <f t="shared" si="0"/>
        <v>34859</v>
      </c>
      <c r="U27" s="18">
        <f t="shared" si="1"/>
        <v>927.1010638297872</v>
      </c>
      <c r="V27" s="15">
        <f t="shared" si="12"/>
        <v>108301</v>
      </c>
      <c r="W27" s="18">
        <f t="shared" si="2"/>
        <v>47.50085527066027</v>
      </c>
      <c r="X27" s="15">
        <f t="shared" si="13"/>
        <v>186619</v>
      </c>
      <c r="Y27" s="18">
        <f t="shared" si="3"/>
        <v>21.328105089080918</v>
      </c>
    </row>
    <row r="28" spans="2:25" ht="19.5" customHeight="1">
      <c r="B28" s="12">
        <v>40651</v>
      </c>
      <c r="C28" s="7"/>
      <c r="D28" s="13">
        <v>16934</v>
      </c>
      <c r="E28" s="10">
        <f t="shared" si="4"/>
        <v>207134</v>
      </c>
      <c r="F28" s="14">
        <f t="shared" si="5"/>
        <v>831431</v>
      </c>
      <c r="G28" s="11"/>
      <c r="H28" s="13">
        <v>21246</v>
      </c>
      <c r="I28" s="10">
        <f t="shared" si="6"/>
        <v>241400</v>
      </c>
      <c r="J28" s="14">
        <f t="shared" si="7"/>
        <v>731031</v>
      </c>
      <c r="K28" s="11"/>
      <c r="L28" s="13">
        <v>3919</v>
      </c>
      <c r="M28" s="10">
        <f t="shared" si="8"/>
        <v>231917</v>
      </c>
      <c r="N28" s="14">
        <f t="shared" si="9"/>
        <v>878910</v>
      </c>
      <c r="O28" s="11"/>
      <c r="P28" s="21">
        <v>25119</v>
      </c>
      <c r="Q28" s="24">
        <f t="shared" si="10"/>
        <v>361418</v>
      </c>
      <c r="R28" s="23">
        <f t="shared" si="11"/>
        <v>1086729</v>
      </c>
      <c r="S28" s="1"/>
      <c r="T28" s="15">
        <f t="shared" si="0"/>
        <v>21200</v>
      </c>
      <c r="U28" s="18">
        <f t="shared" si="1"/>
        <v>540.9543250829294</v>
      </c>
      <c r="V28" s="15">
        <f t="shared" si="12"/>
        <v>129501</v>
      </c>
      <c r="W28" s="18">
        <f t="shared" si="2"/>
        <v>55.83937356899236</v>
      </c>
      <c r="X28" s="15">
        <f t="shared" si="13"/>
        <v>207819</v>
      </c>
      <c r="Y28" s="18">
        <f t="shared" si="3"/>
        <v>23.645083114312047</v>
      </c>
    </row>
    <row r="29" spans="2:25" ht="19.5" customHeight="1">
      <c r="B29" s="12">
        <v>40652</v>
      </c>
      <c r="C29" s="7"/>
      <c r="D29" s="13">
        <v>21664</v>
      </c>
      <c r="E29" s="10">
        <f t="shared" si="4"/>
        <v>228798</v>
      </c>
      <c r="F29" s="14">
        <f t="shared" si="5"/>
        <v>853095</v>
      </c>
      <c r="G29" s="11"/>
      <c r="H29" s="13">
        <v>21556</v>
      </c>
      <c r="I29" s="10">
        <f t="shared" si="6"/>
        <v>262956</v>
      </c>
      <c r="J29" s="14">
        <f t="shared" si="7"/>
        <v>752587</v>
      </c>
      <c r="K29" s="11"/>
      <c r="L29" s="13">
        <v>4406</v>
      </c>
      <c r="M29" s="10">
        <f t="shared" si="8"/>
        <v>236323</v>
      </c>
      <c r="N29" s="14">
        <f t="shared" si="9"/>
        <v>883316</v>
      </c>
      <c r="O29" s="11"/>
      <c r="P29" s="21">
        <v>25128</v>
      </c>
      <c r="Q29" s="24">
        <f t="shared" si="10"/>
        <v>386546</v>
      </c>
      <c r="R29" s="23">
        <f t="shared" si="11"/>
        <v>1111857</v>
      </c>
      <c r="S29" s="1"/>
      <c r="T29" s="15">
        <f t="shared" si="0"/>
        <v>20722</v>
      </c>
      <c r="U29" s="18">
        <f t="shared" si="1"/>
        <v>470.3132092600999</v>
      </c>
      <c r="V29" s="15">
        <f t="shared" si="12"/>
        <v>150223</v>
      </c>
      <c r="W29" s="18">
        <f t="shared" si="2"/>
        <v>63.56681321750316</v>
      </c>
      <c r="X29" s="15">
        <f t="shared" si="13"/>
        <v>228541</v>
      </c>
      <c r="Y29" s="18">
        <f t="shared" si="3"/>
        <v>25.873073735786512</v>
      </c>
    </row>
    <row r="30" spans="2:25" ht="19.5" customHeight="1">
      <c r="B30" s="12">
        <v>40653</v>
      </c>
      <c r="C30" s="7"/>
      <c r="D30" s="13">
        <v>25675</v>
      </c>
      <c r="E30" s="10">
        <f t="shared" si="4"/>
        <v>254473</v>
      </c>
      <c r="F30" s="14">
        <f t="shared" si="5"/>
        <v>878770</v>
      </c>
      <c r="G30" s="11"/>
      <c r="H30" s="13">
        <v>12285</v>
      </c>
      <c r="I30" s="10">
        <f t="shared" si="6"/>
        <v>275241</v>
      </c>
      <c r="J30" s="14">
        <f t="shared" si="7"/>
        <v>764872</v>
      </c>
      <c r="K30" s="11"/>
      <c r="L30" s="13">
        <v>5363</v>
      </c>
      <c r="M30" s="10">
        <f t="shared" si="8"/>
        <v>241686</v>
      </c>
      <c r="N30" s="14">
        <f t="shared" si="9"/>
        <v>888679</v>
      </c>
      <c r="O30" s="11"/>
      <c r="P30" s="21">
        <v>21417</v>
      </c>
      <c r="Q30" s="24">
        <f t="shared" si="10"/>
        <v>407963</v>
      </c>
      <c r="R30" s="23">
        <f t="shared" si="11"/>
        <v>1133274</v>
      </c>
      <c r="S30" s="1"/>
      <c r="T30" s="15">
        <f t="shared" si="0"/>
        <v>16054</v>
      </c>
      <c r="U30" s="18">
        <f t="shared" si="1"/>
        <v>299.3473801976505</v>
      </c>
      <c r="V30" s="15">
        <f t="shared" si="12"/>
        <v>166277</v>
      </c>
      <c r="W30" s="18">
        <f t="shared" si="2"/>
        <v>68.79877196031214</v>
      </c>
      <c r="X30" s="15">
        <f t="shared" si="13"/>
        <v>244595</v>
      </c>
      <c r="Y30" s="18">
        <f t="shared" si="3"/>
        <v>27.523436471436817</v>
      </c>
    </row>
    <row r="31" spans="2:25" ht="19.5" customHeight="1">
      <c r="B31" s="12">
        <v>40654</v>
      </c>
      <c r="C31" s="7"/>
      <c r="D31" s="13">
        <v>15310</v>
      </c>
      <c r="E31" s="10">
        <f t="shared" si="4"/>
        <v>269783</v>
      </c>
      <c r="F31" s="14">
        <f t="shared" si="5"/>
        <v>894080</v>
      </c>
      <c r="G31" s="11"/>
      <c r="H31" s="13">
        <v>15333</v>
      </c>
      <c r="I31" s="10">
        <f t="shared" si="6"/>
        <v>290574</v>
      </c>
      <c r="J31" s="14">
        <f t="shared" si="7"/>
        <v>780205</v>
      </c>
      <c r="K31" s="11"/>
      <c r="L31" s="13">
        <v>11634</v>
      </c>
      <c r="M31" s="10">
        <f t="shared" si="8"/>
        <v>253320</v>
      </c>
      <c r="N31" s="14">
        <f t="shared" si="9"/>
        <v>900313</v>
      </c>
      <c r="O31" s="11"/>
      <c r="P31" s="21">
        <v>20872</v>
      </c>
      <c r="Q31" s="24">
        <f t="shared" si="10"/>
        <v>428835</v>
      </c>
      <c r="R31" s="23">
        <f t="shared" si="11"/>
        <v>1154146</v>
      </c>
      <c r="S31" s="1"/>
      <c r="T31" s="15">
        <f t="shared" si="0"/>
        <v>9238</v>
      </c>
      <c r="U31" s="18">
        <f t="shared" si="1"/>
        <v>79.4051916795599</v>
      </c>
      <c r="V31" s="15">
        <f t="shared" si="12"/>
        <v>175515</v>
      </c>
      <c r="W31" s="18">
        <f t="shared" si="2"/>
        <v>69.28588346755092</v>
      </c>
      <c r="X31" s="15">
        <f t="shared" si="13"/>
        <v>253833</v>
      </c>
      <c r="Y31" s="18">
        <f t="shared" si="3"/>
        <v>28.193861468178287</v>
      </c>
    </row>
    <row r="32" spans="2:25" ht="19.5" customHeight="1">
      <c r="B32" s="12">
        <v>40655</v>
      </c>
      <c r="C32" s="7"/>
      <c r="D32" s="13">
        <v>17603</v>
      </c>
      <c r="E32" s="10">
        <f t="shared" si="4"/>
        <v>287386</v>
      </c>
      <c r="F32" s="14">
        <f t="shared" si="5"/>
        <v>911683</v>
      </c>
      <c r="G32" s="11"/>
      <c r="H32" s="13">
        <v>12691</v>
      </c>
      <c r="I32" s="10">
        <f t="shared" si="6"/>
        <v>303265</v>
      </c>
      <c r="J32" s="14">
        <f t="shared" si="7"/>
        <v>792896</v>
      </c>
      <c r="K32" s="11"/>
      <c r="L32" s="13">
        <v>11881</v>
      </c>
      <c r="M32" s="10">
        <f t="shared" si="8"/>
        <v>265201</v>
      </c>
      <c r="N32" s="14">
        <f t="shared" si="9"/>
        <v>912194</v>
      </c>
      <c r="O32" s="11"/>
      <c r="P32" s="21">
        <v>28283</v>
      </c>
      <c r="Q32" s="24">
        <f t="shared" si="10"/>
        <v>457118</v>
      </c>
      <c r="R32" s="23">
        <f t="shared" si="11"/>
        <v>1182429</v>
      </c>
      <c r="S32" s="1"/>
      <c r="T32" s="15">
        <f t="shared" si="0"/>
        <v>16402</v>
      </c>
      <c r="U32" s="18">
        <f t="shared" si="1"/>
        <v>138.05235249558118</v>
      </c>
      <c r="V32" s="15">
        <f t="shared" si="12"/>
        <v>191917</v>
      </c>
      <c r="W32" s="18">
        <f t="shared" si="2"/>
        <v>72.3666200353694</v>
      </c>
      <c r="X32" s="15">
        <f t="shared" si="13"/>
        <v>270235</v>
      </c>
      <c r="Y32" s="18">
        <f t="shared" si="3"/>
        <v>29.624728950201384</v>
      </c>
    </row>
    <row r="33" spans="2:25" ht="19.5" customHeight="1">
      <c r="B33" s="12">
        <v>40656</v>
      </c>
      <c r="C33" s="7"/>
      <c r="D33" s="13">
        <v>15586</v>
      </c>
      <c r="E33" s="10">
        <f t="shared" si="4"/>
        <v>302972</v>
      </c>
      <c r="F33" s="14">
        <f t="shared" si="5"/>
        <v>927269</v>
      </c>
      <c r="G33" s="11"/>
      <c r="H33" s="13">
        <v>10879</v>
      </c>
      <c r="I33" s="10">
        <f t="shared" si="6"/>
        <v>314144</v>
      </c>
      <c r="J33" s="14">
        <f t="shared" si="7"/>
        <v>803775</v>
      </c>
      <c r="K33" s="11"/>
      <c r="L33" s="13">
        <v>19015</v>
      </c>
      <c r="M33" s="10">
        <f t="shared" si="8"/>
        <v>284216</v>
      </c>
      <c r="N33" s="14">
        <f t="shared" si="9"/>
        <v>931209</v>
      </c>
      <c r="O33" s="11"/>
      <c r="P33" s="21">
        <v>38491</v>
      </c>
      <c r="Q33" s="24">
        <f t="shared" si="10"/>
        <v>495609</v>
      </c>
      <c r="R33" s="23">
        <f t="shared" si="11"/>
        <v>1220920</v>
      </c>
      <c r="S33" s="1"/>
      <c r="T33" s="15">
        <f t="shared" si="0"/>
        <v>19476</v>
      </c>
      <c r="U33" s="18">
        <f t="shared" si="1"/>
        <v>102.42440178806204</v>
      </c>
      <c r="V33" s="15">
        <f t="shared" si="12"/>
        <v>211393</v>
      </c>
      <c r="W33" s="18">
        <f t="shared" si="2"/>
        <v>74.3775860613055</v>
      </c>
      <c r="X33" s="15">
        <f t="shared" si="13"/>
        <v>289711</v>
      </c>
      <c r="Y33" s="18">
        <f t="shared" si="3"/>
        <v>31.11127577160444</v>
      </c>
    </row>
    <row r="34" spans="2:25" ht="19.5" customHeight="1">
      <c r="B34" s="12">
        <v>40657</v>
      </c>
      <c r="C34" s="7"/>
      <c r="D34" s="13">
        <v>16827</v>
      </c>
      <c r="E34" s="10">
        <f t="shared" si="4"/>
        <v>319799</v>
      </c>
      <c r="F34" s="14">
        <f t="shared" si="5"/>
        <v>944096</v>
      </c>
      <c r="G34" s="11"/>
      <c r="H34" s="13">
        <v>17764</v>
      </c>
      <c r="I34" s="10">
        <f t="shared" si="6"/>
        <v>331908</v>
      </c>
      <c r="J34" s="14">
        <f t="shared" si="7"/>
        <v>821539</v>
      </c>
      <c r="K34" s="11"/>
      <c r="L34" s="13">
        <v>29699</v>
      </c>
      <c r="M34" s="10">
        <f t="shared" si="8"/>
        <v>313915</v>
      </c>
      <c r="N34" s="14">
        <f t="shared" si="9"/>
        <v>960908</v>
      </c>
      <c r="O34" s="11"/>
      <c r="P34" s="21">
        <v>35810</v>
      </c>
      <c r="Q34" s="24">
        <f t="shared" si="10"/>
        <v>531419</v>
      </c>
      <c r="R34" s="23">
        <f t="shared" si="11"/>
        <v>1256730</v>
      </c>
      <c r="S34" s="1"/>
      <c r="T34" s="15">
        <f t="shared" si="0"/>
        <v>6111</v>
      </c>
      <c r="U34" s="18">
        <f t="shared" si="1"/>
        <v>20.576450385534866</v>
      </c>
      <c r="V34" s="15">
        <f t="shared" si="12"/>
        <v>217504</v>
      </c>
      <c r="W34" s="18">
        <f t="shared" si="2"/>
        <v>69.28754599174935</v>
      </c>
      <c r="X34" s="15">
        <f t="shared" si="13"/>
        <v>295822</v>
      </c>
      <c r="Y34" s="18">
        <f t="shared" si="3"/>
        <v>30.78567355043355</v>
      </c>
    </row>
    <row r="35" spans="2:25" ht="19.5" customHeight="1">
      <c r="B35" s="12">
        <v>40658</v>
      </c>
      <c r="C35" s="7"/>
      <c r="D35" s="13">
        <v>22153</v>
      </c>
      <c r="E35" s="10">
        <f t="shared" si="4"/>
        <v>341952</v>
      </c>
      <c r="F35" s="14">
        <f t="shared" si="5"/>
        <v>966249</v>
      </c>
      <c r="G35" s="11"/>
      <c r="H35" s="13">
        <v>29981</v>
      </c>
      <c r="I35" s="10">
        <f t="shared" si="6"/>
        <v>361889</v>
      </c>
      <c r="J35" s="14">
        <f t="shared" si="7"/>
        <v>851520</v>
      </c>
      <c r="K35" s="11"/>
      <c r="L35" s="13">
        <v>28326</v>
      </c>
      <c r="M35" s="10">
        <f t="shared" si="8"/>
        <v>342241</v>
      </c>
      <c r="N35" s="14">
        <f t="shared" si="9"/>
        <v>989234</v>
      </c>
      <c r="O35" s="11"/>
      <c r="P35" s="21">
        <v>24257</v>
      </c>
      <c r="Q35" s="24">
        <f t="shared" si="10"/>
        <v>555676</v>
      </c>
      <c r="R35" s="23">
        <f t="shared" si="11"/>
        <v>1280987</v>
      </c>
      <c r="S35" s="1"/>
      <c r="T35" s="15">
        <f t="shared" si="0"/>
        <v>-4069</v>
      </c>
      <c r="U35" s="18">
        <f t="shared" si="1"/>
        <v>-14.36489444326767</v>
      </c>
      <c r="V35" s="15">
        <f t="shared" si="12"/>
        <v>213435</v>
      </c>
      <c r="W35" s="18">
        <f t="shared" si="2"/>
        <v>62.36394821193253</v>
      </c>
      <c r="X35" s="15">
        <f t="shared" si="13"/>
        <v>291753</v>
      </c>
      <c r="Y35" s="18">
        <f t="shared" si="3"/>
        <v>29.492819696856355</v>
      </c>
    </row>
    <row r="36" spans="2:25" ht="19.5" customHeight="1">
      <c r="B36" s="12">
        <v>40659</v>
      </c>
      <c r="C36" s="7"/>
      <c r="D36" s="13">
        <v>35750</v>
      </c>
      <c r="E36" s="10">
        <f t="shared" si="4"/>
        <v>377702</v>
      </c>
      <c r="F36" s="14">
        <f t="shared" si="5"/>
        <v>1001999</v>
      </c>
      <c r="G36" s="11"/>
      <c r="H36" s="13">
        <v>30409</v>
      </c>
      <c r="I36" s="10">
        <f t="shared" si="6"/>
        <v>392298</v>
      </c>
      <c r="J36" s="14">
        <f t="shared" si="7"/>
        <v>881929</v>
      </c>
      <c r="K36" s="11"/>
      <c r="L36" s="13">
        <v>8766</v>
      </c>
      <c r="M36" s="10">
        <f t="shared" si="8"/>
        <v>351007</v>
      </c>
      <c r="N36" s="14">
        <f t="shared" si="9"/>
        <v>998000</v>
      </c>
      <c r="O36" s="11"/>
      <c r="P36" s="21">
        <v>27949</v>
      </c>
      <c r="Q36" s="24">
        <f t="shared" si="10"/>
        <v>583625</v>
      </c>
      <c r="R36" s="23">
        <f t="shared" si="11"/>
        <v>1308936</v>
      </c>
      <c r="S36" s="1"/>
      <c r="T36" s="15">
        <f t="shared" si="0"/>
        <v>19183</v>
      </c>
      <c r="U36" s="18">
        <f t="shared" si="1"/>
        <v>218.83413187314625</v>
      </c>
      <c r="V36" s="15">
        <f t="shared" si="12"/>
        <v>232618</v>
      </c>
      <c r="W36" s="18">
        <f t="shared" si="2"/>
        <v>66.27161281683841</v>
      </c>
      <c r="X36" s="15">
        <f t="shared" si="13"/>
        <v>310936</v>
      </c>
      <c r="Y36" s="18">
        <f t="shared" si="3"/>
        <v>31.15591182364729</v>
      </c>
    </row>
    <row r="37" spans="2:25" ht="19.5" customHeight="1">
      <c r="B37" s="12">
        <v>40660</v>
      </c>
      <c r="C37" s="7"/>
      <c r="D37" s="13">
        <v>37606</v>
      </c>
      <c r="E37" s="10">
        <f t="shared" si="4"/>
        <v>415308</v>
      </c>
      <c r="F37" s="14">
        <f t="shared" si="5"/>
        <v>1039605</v>
      </c>
      <c r="G37" s="11"/>
      <c r="H37" s="13">
        <v>17259</v>
      </c>
      <c r="I37" s="10">
        <f t="shared" si="6"/>
        <v>409557</v>
      </c>
      <c r="J37" s="14">
        <f t="shared" si="7"/>
        <v>899188</v>
      </c>
      <c r="K37" s="11"/>
      <c r="L37" s="13">
        <v>21603</v>
      </c>
      <c r="M37" s="10">
        <f t="shared" si="8"/>
        <v>372610</v>
      </c>
      <c r="N37" s="14">
        <f t="shared" si="9"/>
        <v>1019603</v>
      </c>
      <c r="O37" s="11"/>
      <c r="P37" s="21">
        <v>31806</v>
      </c>
      <c r="Q37" s="24">
        <f t="shared" si="10"/>
        <v>615431</v>
      </c>
      <c r="R37" s="23">
        <f t="shared" si="11"/>
        <v>1340742</v>
      </c>
      <c r="S37" s="1"/>
      <c r="T37" s="15">
        <f t="shared" si="0"/>
        <v>10203</v>
      </c>
      <c r="U37" s="18">
        <f t="shared" si="1"/>
        <v>47.229551451187334</v>
      </c>
      <c r="V37" s="15">
        <f t="shared" si="12"/>
        <v>242821</v>
      </c>
      <c r="W37" s="18">
        <f t="shared" si="2"/>
        <v>65.16760151364697</v>
      </c>
      <c r="X37" s="15">
        <f t="shared" si="13"/>
        <v>321139</v>
      </c>
      <c r="Y37" s="18">
        <f t="shared" si="3"/>
        <v>31.49647460825439</v>
      </c>
    </row>
    <row r="38" spans="2:25" ht="19.5" customHeight="1">
      <c r="B38" s="12">
        <v>40661</v>
      </c>
      <c r="C38" s="7"/>
      <c r="D38" s="13">
        <v>23839</v>
      </c>
      <c r="E38" s="10">
        <f t="shared" si="4"/>
        <v>439147</v>
      </c>
      <c r="F38" s="14">
        <f t="shared" si="5"/>
        <v>1063444</v>
      </c>
      <c r="G38" s="11"/>
      <c r="H38" s="13">
        <v>21414</v>
      </c>
      <c r="I38" s="10">
        <f t="shared" si="6"/>
        <v>430971</v>
      </c>
      <c r="J38" s="14">
        <f t="shared" si="7"/>
        <v>920602</v>
      </c>
      <c r="K38" s="11"/>
      <c r="L38" s="13">
        <v>28494</v>
      </c>
      <c r="M38" s="10">
        <f t="shared" si="8"/>
        <v>401104</v>
      </c>
      <c r="N38" s="14">
        <f t="shared" si="9"/>
        <v>1048097</v>
      </c>
      <c r="O38" s="11"/>
      <c r="P38" s="21">
        <v>31934</v>
      </c>
      <c r="Q38" s="24">
        <f t="shared" si="10"/>
        <v>647365</v>
      </c>
      <c r="R38" s="23">
        <f t="shared" si="11"/>
        <v>1372676</v>
      </c>
      <c r="S38" s="1"/>
      <c r="T38" s="15">
        <f t="shared" si="0"/>
        <v>3440</v>
      </c>
      <c r="U38" s="18">
        <f t="shared" si="1"/>
        <v>12.072717063241384</v>
      </c>
      <c r="V38" s="15">
        <f t="shared" si="12"/>
        <v>246261</v>
      </c>
      <c r="W38" s="18">
        <f t="shared" si="2"/>
        <v>61.39579759862779</v>
      </c>
      <c r="X38" s="15">
        <f t="shared" si="13"/>
        <v>324579</v>
      </c>
      <c r="Y38" s="18">
        <f t="shared" si="3"/>
        <v>30.968412274818075</v>
      </c>
    </row>
    <row r="39" spans="2:25" ht="19.5" customHeight="1">
      <c r="B39" s="12">
        <v>40662</v>
      </c>
      <c r="C39" s="7"/>
      <c r="D39" s="13">
        <v>29936</v>
      </c>
      <c r="E39" s="10">
        <f t="shared" si="4"/>
        <v>469083</v>
      </c>
      <c r="F39" s="14">
        <f t="shared" si="5"/>
        <v>1093380</v>
      </c>
      <c r="G39" s="11"/>
      <c r="H39" s="13">
        <v>25816</v>
      </c>
      <c r="I39" s="10">
        <f t="shared" si="6"/>
        <v>456787</v>
      </c>
      <c r="J39" s="14">
        <f t="shared" si="7"/>
        <v>946418</v>
      </c>
      <c r="K39" s="11"/>
      <c r="L39" s="13">
        <v>27534</v>
      </c>
      <c r="M39" s="10">
        <f t="shared" si="8"/>
        <v>428638</v>
      </c>
      <c r="N39" s="14">
        <f t="shared" si="9"/>
        <v>1075631</v>
      </c>
      <c r="O39" s="11"/>
      <c r="P39" s="21">
        <v>49765</v>
      </c>
      <c r="Q39" s="24">
        <f t="shared" si="10"/>
        <v>697130</v>
      </c>
      <c r="R39" s="23">
        <f t="shared" si="11"/>
        <v>1422441</v>
      </c>
      <c r="S39" s="1"/>
      <c r="T39" s="15">
        <f t="shared" si="0"/>
        <v>22231</v>
      </c>
      <c r="U39" s="18">
        <f t="shared" si="1"/>
        <v>80.7401757826687</v>
      </c>
      <c r="V39" s="15">
        <f t="shared" si="12"/>
        <v>268492</v>
      </c>
      <c r="W39" s="18">
        <f t="shared" si="2"/>
        <v>62.63840350132279</v>
      </c>
      <c r="X39" s="15">
        <f t="shared" si="13"/>
        <v>346810</v>
      </c>
      <c r="Y39" s="18">
        <f t="shared" si="3"/>
        <v>32.24246976890774</v>
      </c>
    </row>
    <row r="40" spans="2:25" ht="19.5" customHeight="1">
      <c r="B40" s="12">
        <v>40663</v>
      </c>
      <c r="C40" s="7"/>
      <c r="D40" s="22">
        <v>31567</v>
      </c>
      <c r="E40" s="10">
        <f t="shared" si="4"/>
        <v>500650</v>
      </c>
      <c r="F40" s="14">
        <f t="shared" si="5"/>
        <v>1124947</v>
      </c>
      <c r="G40" s="11"/>
      <c r="H40" s="22">
        <v>21728</v>
      </c>
      <c r="I40" s="10">
        <f t="shared" si="6"/>
        <v>478515</v>
      </c>
      <c r="J40" s="14">
        <f t="shared" si="7"/>
        <v>968146</v>
      </c>
      <c r="K40" s="11"/>
      <c r="L40" s="22">
        <v>41095</v>
      </c>
      <c r="M40" s="10">
        <f t="shared" si="8"/>
        <v>469733</v>
      </c>
      <c r="N40" s="14">
        <f t="shared" si="9"/>
        <v>1116726</v>
      </c>
      <c r="O40" s="11"/>
      <c r="P40" s="21">
        <v>58226</v>
      </c>
      <c r="Q40" s="24">
        <f t="shared" si="10"/>
        <v>755356</v>
      </c>
      <c r="R40" s="23">
        <f t="shared" si="11"/>
        <v>1480667</v>
      </c>
      <c r="S40" s="1"/>
      <c r="T40" s="15">
        <f t="shared" si="0"/>
        <v>17131</v>
      </c>
      <c r="U40" s="18">
        <f t="shared" si="1"/>
        <v>41.68633653729164</v>
      </c>
      <c r="V40" s="15">
        <f t="shared" si="12"/>
        <v>285623</v>
      </c>
      <c r="W40" s="18">
        <f t="shared" si="2"/>
        <v>60.80539370237986</v>
      </c>
      <c r="X40" s="15">
        <f t="shared" si="13"/>
        <v>363941</v>
      </c>
      <c r="Y40" s="18">
        <f t="shared" si="3"/>
        <v>32.589999695538566</v>
      </c>
    </row>
    <row r="41" spans="2:24" ht="19.5" customHeight="1">
      <c r="B41" s="25" t="s">
        <v>12</v>
      </c>
      <c r="C41" s="7"/>
      <c r="D41" s="27" t="s">
        <v>15</v>
      </c>
      <c r="E41" s="28"/>
      <c r="F41" s="31">
        <f>SUM(D11:D40)+D7</f>
        <v>1124947</v>
      </c>
      <c r="G41" s="11"/>
      <c r="H41" s="27" t="s">
        <v>16</v>
      </c>
      <c r="I41" s="28"/>
      <c r="J41" s="31">
        <f>SUM(H11:H40)+H7</f>
        <v>968146</v>
      </c>
      <c r="K41" s="11"/>
      <c r="L41" s="27" t="s">
        <v>17</v>
      </c>
      <c r="M41" s="28"/>
      <c r="N41" s="31">
        <f>SUM(L11:L40)+L7</f>
        <v>1116726</v>
      </c>
      <c r="O41" s="11"/>
      <c r="P41" s="35" t="s">
        <v>18</v>
      </c>
      <c r="Q41" s="36"/>
      <c r="R41" s="31">
        <v>1480667</v>
      </c>
      <c r="T41" s="8"/>
      <c r="U41" s="8"/>
      <c r="V41" s="3"/>
      <c r="W41" s="3"/>
      <c r="X41" s="3"/>
    </row>
    <row r="42" spans="2:18" ht="18" customHeight="1">
      <c r="B42" s="26"/>
      <c r="D42" s="29">
        <f>SUM(D11:D40)</f>
        <v>500650</v>
      </c>
      <c r="E42" s="30"/>
      <c r="F42" s="32"/>
      <c r="G42" s="1"/>
      <c r="H42" s="29">
        <f>SUM(H11:H40)</f>
        <v>478515</v>
      </c>
      <c r="I42" s="30"/>
      <c r="J42" s="32"/>
      <c r="K42" s="1"/>
      <c r="L42" s="29">
        <f>SUM(L11:L40)</f>
        <v>469733</v>
      </c>
      <c r="M42" s="30"/>
      <c r="N42" s="32"/>
      <c r="O42" s="1"/>
      <c r="P42" s="29">
        <f>SUM(P11:P40)</f>
        <v>755356</v>
      </c>
      <c r="Q42" s="30"/>
      <c r="R42" s="32"/>
    </row>
  </sheetData>
  <sheetProtection/>
  <mergeCells count="44"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  <mergeCell ref="H5:J5"/>
    <mergeCell ref="T9:U9"/>
    <mergeCell ref="V9:W9"/>
    <mergeCell ref="D7:F7"/>
    <mergeCell ref="L5:N5"/>
    <mergeCell ref="H6:J6"/>
    <mergeCell ref="H7:J7"/>
    <mergeCell ref="D9:D10"/>
    <mergeCell ref="P5:R5"/>
    <mergeCell ref="P6:R6"/>
    <mergeCell ref="P7:R7"/>
    <mergeCell ref="I9:I10"/>
    <mergeCell ref="J9:J10"/>
    <mergeCell ref="H9:H10"/>
    <mergeCell ref="L6:N6"/>
    <mergeCell ref="L7:N7"/>
    <mergeCell ref="E9:E10"/>
    <mergeCell ref="L42:M42"/>
    <mergeCell ref="P41:Q41"/>
    <mergeCell ref="H41:I41"/>
    <mergeCell ref="L9:L10"/>
    <mergeCell ref="M9:M10"/>
    <mergeCell ref="N9:N10"/>
    <mergeCell ref="F9:F10"/>
    <mergeCell ref="B41:B42"/>
    <mergeCell ref="D41:E41"/>
    <mergeCell ref="D42:E42"/>
    <mergeCell ref="F41:F42"/>
    <mergeCell ref="R41:R42"/>
    <mergeCell ref="P42:Q42"/>
    <mergeCell ref="J41:J42"/>
    <mergeCell ref="H42:I42"/>
    <mergeCell ref="L41:M41"/>
    <mergeCell ref="N41:N42"/>
  </mergeCells>
  <conditionalFormatting sqref="T11:Y38 X33:X40 T33:T40 U38:X40 X39:Y4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  <ignoredError sqref="U28:Y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veli-gokkara</cp:lastModifiedBy>
  <cp:lastPrinted>2011-01-19T06:05:53Z</cp:lastPrinted>
  <dcterms:created xsi:type="dcterms:W3CDTF">2003-10-20T07:27:17Z</dcterms:created>
  <dcterms:modified xsi:type="dcterms:W3CDTF">2011-05-02T05:09:25Z</dcterms:modified>
  <cp:category/>
  <cp:version/>
  <cp:contentType/>
  <cp:contentStatus/>
</cp:coreProperties>
</file>