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Mart_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<sst xmlns="http://schemas.openxmlformats.org/spreadsheetml/2006/main" count="38" uniqueCount="19">
  <si>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</si>
  <si>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</si>
  <si>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</si>
  <si>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</si>
  <si>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</si>
  <si>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</si>
  <si>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</si>
  <si>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</si>
  <si>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</si>
  <si>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</si>
  <si>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</si>
  <si>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</si>
  <si>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</si>
  <si>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</si>
  <si>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</si>
  <si>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MART</t>
  </si>
  <si>
    <t>2009 YILI MART</t>
  </si>
  <si>
    <t>2010 YILI MART</t>
  </si>
  <si>
    <t>2011 YILI MART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</si>
</sst>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5" fontId="6" fillId="0" borderId="27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12" fillId="0" borderId="3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85" fontId="6" fillId="0" borderId="37" xfId="0" applyNumberFormat="1" applyFont="1" applyBorder="1" applyAlignment="1">
      <alignment horizontal="center" vertical="center" wrapText="1"/>
    </xf>
    <xf numFmtId="185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28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3" fillId="0" borderId="31" xfId="0" applyNumberFormat="1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85" fontId="3" fillId="0" borderId="43" xfId="0" applyNumberFormat="1" applyFont="1" applyBorder="1" applyAlignment="1">
      <alignment horizontal="center" vertical="center"/>
    </xf>
    <xf numFmtId="185" fontId="10" fillId="0" borderId="33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B22">
      <selection activeCell="T43" sqref="T43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40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2:25" ht="36" customHeight="1">
      <c r="B3" s="41" t="s">
        <v>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ht="4.5" customHeight="1"/>
    <row r="5" spans="4:25" ht="24.75" customHeight="1">
      <c r="D5" s="29" t="s">
        <v>5</v>
      </c>
      <c r="E5" s="30"/>
      <c r="F5" s="31"/>
      <c r="G5" s="20"/>
      <c r="H5" s="29" t="s">
        <v>6</v>
      </c>
      <c r="I5" s="30"/>
      <c r="J5" s="31"/>
      <c r="K5" s="20"/>
      <c r="L5" s="29" t="s">
        <v>7</v>
      </c>
      <c r="M5" s="30"/>
      <c r="N5" s="31"/>
      <c r="O5" s="20"/>
      <c r="P5" s="29" t="s">
        <v>14</v>
      </c>
      <c r="Q5" s="30"/>
      <c r="R5" s="31"/>
      <c r="T5" s="42" t="s">
        <v>13</v>
      </c>
      <c r="U5" s="43"/>
      <c r="V5" s="43"/>
      <c r="W5" s="43"/>
      <c r="X5" s="43"/>
      <c r="Y5" s="44"/>
    </row>
    <row r="6" spans="4:25" ht="21.75" customHeight="1">
      <c r="D6" s="34" t="s">
        <v>3</v>
      </c>
      <c r="E6" s="35"/>
      <c r="F6" s="36"/>
      <c r="G6" s="1"/>
      <c r="H6" s="34" t="s">
        <v>3</v>
      </c>
      <c r="I6" s="35"/>
      <c r="J6" s="36"/>
      <c r="K6" s="1"/>
      <c r="L6" s="34" t="s">
        <v>3</v>
      </c>
      <c r="M6" s="35"/>
      <c r="N6" s="36"/>
      <c r="O6" s="1"/>
      <c r="P6" s="34" t="s">
        <v>3</v>
      </c>
      <c r="Q6" s="35"/>
      <c r="R6" s="36"/>
      <c r="T6" s="45"/>
      <c r="U6" s="46"/>
      <c r="V6" s="46"/>
      <c r="W6" s="46"/>
      <c r="X6" s="46"/>
      <c r="Y6" s="47"/>
    </row>
    <row r="7" spans="4:25" ht="21.75" customHeight="1">
      <c r="D7" s="37">
        <v>309486</v>
      </c>
      <c r="E7" s="38"/>
      <c r="F7" s="39"/>
      <c r="G7" s="19"/>
      <c r="H7" s="37">
        <v>253788</v>
      </c>
      <c r="I7" s="38"/>
      <c r="J7" s="39"/>
      <c r="K7" s="19"/>
      <c r="L7" s="37">
        <v>311995</v>
      </c>
      <c r="M7" s="38"/>
      <c r="N7" s="39"/>
      <c r="O7" s="19"/>
      <c r="P7" s="37">
        <v>327413</v>
      </c>
      <c r="Q7" s="38"/>
      <c r="R7" s="39"/>
      <c r="S7" s="8"/>
      <c r="T7" s="48"/>
      <c r="U7" s="49"/>
      <c r="V7" s="49"/>
      <c r="W7" s="49"/>
      <c r="X7" s="49"/>
      <c r="Y7" s="50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52" t="s">
        <v>0</v>
      </c>
      <c r="C9" s="6"/>
      <c r="D9" s="32" t="s">
        <v>4</v>
      </c>
      <c r="E9" s="25" t="s">
        <v>1</v>
      </c>
      <c r="F9" s="27" t="s">
        <v>2</v>
      </c>
      <c r="G9" s="5"/>
      <c r="H9" s="32" t="s">
        <v>4</v>
      </c>
      <c r="I9" s="25" t="s">
        <v>1</v>
      </c>
      <c r="J9" s="27" t="s">
        <v>2</v>
      </c>
      <c r="K9" s="5"/>
      <c r="L9" s="32" t="s">
        <v>4</v>
      </c>
      <c r="M9" s="25" t="s">
        <v>1</v>
      </c>
      <c r="N9" s="27" t="s">
        <v>2</v>
      </c>
      <c r="O9" s="5"/>
      <c r="P9" s="51" t="s">
        <v>4</v>
      </c>
      <c r="Q9" s="54" t="s">
        <v>1</v>
      </c>
      <c r="R9" s="59" t="s">
        <v>2</v>
      </c>
      <c r="S9" s="5"/>
      <c r="T9" s="55" t="s">
        <v>4</v>
      </c>
      <c r="U9" s="56"/>
      <c r="V9" s="57" t="s">
        <v>1</v>
      </c>
      <c r="W9" s="58"/>
      <c r="X9" s="57" t="s">
        <v>2</v>
      </c>
      <c r="Y9" s="58"/>
      <c r="Z9" s="5"/>
      <c r="AA9" s="5"/>
      <c r="AB9" s="5"/>
    </row>
    <row r="10" spans="2:28" s="4" customFormat="1" ht="21" customHeight="1">
      <c r="B10" s="53"/>
      <c r="C10" s="6"/>
      <c r="D10" s="33"/>
      <c r="E10" s="26"/>
      <c r="F10" s="28"/>
      <c r="G10" s="5"/>
      <c r="H10" s="33"/>
      <c r="I10" s="26"/>
      <c r="J10" s="28"/>
      <c r="K10" s="5"/>
      <c r="L10" s="33"/>
      <c r="M10" s="26"/>
      <c r="N10" s="28"/>
      <c r="O10" s="5"/>
      <c r="P10" s="51"/>
      <c r="Q10" s="54"/>
      <c r="R10" s="60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40603</v>
      </c>
      <c r="C11" s="7"/>
      <c r="D11" s="13">
        <v>8926</v>
      </c>
      <c r="E11" s="10">
        <f>D11</f>
        <v>8926</v>
      </c>
      <c r="F11" s="14">
        <f>E11+D7</f>
        <v>318412</v>
      </c>
      <c r="G11" s="11"/>
      <c r="H11" s="13">
        <v>9031</v>
      </c>
      <c r="I11" s="10">
        <f>H11</f>
        <v>9031</v>
      </c>
      <c r="J11" s="14">
        <f>I11+H7</f>
        <v>262819</v>
      </c>
      <c r="K11" s="11"/>
      <c r="L11" s="13">
        <v>7893</v>
      </c>
      <c r="M11" s="10">
        <f>L11</f>
        <v>7893</v>
      </c>
      <c r="N11" s="14">
        <f>M11+L7</f>
        <v>319888</v>
      </c>
      <c r="O11" s="11"/>
      <c r="P11" s="21">
        <v>10458</v>
      </c>
      <c r="Q11" s="24">
        <f>P11</f>
        <v>10458</v>
      </c>
      <c r="R11" s="23">
        <f>Q11+P7</f>
        <v>337871</v>
      </c>
      <c r="S11" s="1"/>
      <c r="T11" s="15">
        <f>IF(P11="","",P11-L11)</f>
        <v>2565</v>
      </c>
      <c r="U11" s="18">
        <f>IF(P11="","",((T11/L11)*100))</f>
        <v>32.497149372862026</v>
      </c>
      <c r="V11" s="15">
        <f>IF(P11&lt;1,"",Q11-M11)</f>
        <v>2565</v>
      </c>
      <c r="W11" s="18">
        <f>IF(P11="","",((V11/M11)*100))</f>
        <v>32.497149372862026</v>
      </c>
      <c r="X11" s="15">
        <f>IF(P11&lt;1,"",R11-N11)</f>
        <v>17983</v>
      </c>
      <c r="Y11" s="18">
        <f>IF(P11="","",((X11/N11)*100))</f>
        <v>5.6216550792777475</v>
      </c>
    </row>
    <row r="12" spans="2:25" ht="19.5" customHeight="1">
      <c r="B12" s="12">
        <v>40604</v>
      </c>
      <c r="C12" s="7"/>
      <c r="D12" s="13">
        <v>11357</v>
      </c>
      <c r="E12" s="10">
        <f>E11+D12</f>
        <v>20283</v>
      </c>
      <c r="F12" s="14">
        <f>F11+D12</f>
        <v>329769</v>
      </c>
      <c r="G12" s="11"/>
      <c r="H12" s="13">
        <v>5502</v>
      </c>
      <c r="I12" s="10">
        <f>I11+H12</f>
        <v>14533</v>
      </c>
      <c r="J12" s="14">
        <f>J11+H12</f>
        <v>268321</v>
      </c>
      <c r="K12" s="11"/>
      <c r="L12" s="13">
        <v>6773</v>
      </c>
      <c r="M12" s="10">
        <f>M11+L12</f>
        <v>14666</v>
      </c>
      <c r="N12" s="14">
        <f>N11+L12</f>
        <v>326661</v>
      </c>
      <c r="O12" s="11"/>
      <c r="P12" s="21">
        <v>8675</v>
      </c>
      <c r="Q12" s="24">
        <f>IF(P12="","",(Q11+P12))</f>
        <v>19133</v>
      </c>
      <c r="R12" s="23">
        <f>IF(P12="","",(R11+P12))</f>
        <v>346546</v>
      </c>
      <c r="S12" s="1"/>
      <c r="T12" s="15">
        <f aca="true" t="shared" si="0" ref="T12:T41">IF(P12="","",P12-L12)</f>
        <v>1902</v>
      </c>
      <c r="U12" s="18">
        <f aca="true" t="shared" si="1" ref="U12:U41">IF(P12="","",((T12/L12)*100))</f>
        <v>28.08209065406762</v>
      </c>
      <c r="V12" s="15">
        <f>IF(P12="","",Q12-M12)</f>
        <v>4467</v>
      </c>
      <c r="W12" s="18">
        <f aca="true" t="shared" si="2" ref="W12:W41">IF(P12="","",((V12/M12)*100))</f>
        <v>30.4582026455748</v>
      </c>
      <c r="X12" s="15">
        <f>IF(P12="","",R12-N12)</f>
        <v>19885</v>
      </c>
      <c r="Y12" s="18">
        <f aca="true" t="shared" si="3" ref="Y12:Y41">IF(P12="","",((X12/N12)*100))</f>
        <v>6.087350494855523</v>
      </c>
    </row>
    <row r="13" spans="2:25" ht="19.5" customHeight="1">
      <c r="B13" s="12">
        <v>40605</v>
      </c>
      <c r="C13" s="7"/>
      <c r="D13" s="13">
        <v>6715</v>
      </c>
      <c r="E13" s="10">
        <f aca="true" t="shared" si="4" ref="E13:E41">E12+D13</f>
        <v>26998</v>
      </c>
      <c r="F13" s="14">
        <f aca="true" t="shared" si="5" ref="F13:F41">F12+D13</f>
        <v>336484</v>
      </c>
      <c r="G13" s="11"/>
      <c r="H13" s="13">
        <v>4841</v>
      </c>
      <c r="I13" s="10">
        <f aca="true" t="shared" si="6" ref="I13:I41">I12+H13</f>
        <v>19374</v>
      </c>
      <c r="J13" s="14">
        <f aca="true" t="shared" si="7" ref="J13:J41">J12+H13</f>
        <v>273162</v>
      </c>
      <c r="K13" s="11"/>
      <c r="L13" s="13">
        <v>5189</v>
      </c>
      <c r="M13" s="10">
        <f aca="true" t="shared" si="8" ref="M13:M41">M12+L13</f>
        <v>19855</v>
      </c>
      <c r="N13" s="14">
        <f aca="true" t="shared" si="9" ref="N13:N41">N12+L13</f>
        <v>331850</v>
      </c>
      <c r="O13" s="11"/>
      <c r="P13" s="21">
        <v>5590</v>
      </c>
      <c r="Q13" s="24">
        <f aca="true" t="shared" si="10" ref="Q13:Q41">IF(P13="","",(Q12+P13))</f>
        <v>24723</v>
      </c>
      <c r="R13" s="23">
        <f aca="true" t="shared" si="11" ref="R13:R41">IF(P13="","",(R12+P13))</f>
        <v>352136</v>
      </c>
      <c r="S13" s="1"/>
      <c r="T13" s="15">
        <f t="shared" si="0"/>
        <v>401</v>
      </c>
      <c r="U13" s="18">
        <f t="shared" si="1"/>
        <v>7.727885912507226</v>
      </c>
      <c r="V13" s="15">
        <f aca="true" t="shared" si="12" ref="V13:V41">IF(P13="","",Q13-M13)</f>
        <v>4868</v>
      </c>
      <c r="W13" s="18">
        <f t="shared" si="2"/>
        <v>24.517753714429617</v>
      </c>
      <c r="X13" s="15">
        <f aca="true" t="shared" si="13" ref="X13:X41">IF(P13="","",R13-N13)</f>
        <v>20286</v>
      </c>
      <c r="Y13" s="18">
        <f t="shared" si="3"/>
        <v>6.113002862739189</v>
      </c>
    </row>
    <row r="14" spans="2:25" ht="19.5" customHeight="1">
      <c r="B14" s="12">
        <v>40606</v>
      </c>
      <c r="C14" s="7"/>
      <c r="D14" s="13">
        <v>6638</v>
      </c>
      <c r="E14" s="10">
        <f t="shared" si="4"/>
        <v>33636</v>
      </c>
      <c r="F14" s="14">
        <f t="shared" si="5"/>
        <v>343122</v>
      </c>
      <c r="G14" s="11"/>
      <c r="H14" s="13">
        <v>5493</v>
      </c>
      <c r="I14" s="10">
        <f t="shared" si="6"/>
        <v>24867</v>
      </c>
      <c r="J14" s="14">
        <f t="shared" si="7"/>
        <v>278655</v>
      </c>
      <c r="K14" s="11"/>
      <c r="L14" s="13">
        <v>6018</v>
      </c>
      <c r="M14" s="10">
        <f t="shared" si="8"/>
        <v>25873</v>
      </c>
      <c r="N14" s="14">
        <f t="shared" si="9"/>
        <v>337868</v>
      </c>
      <c r="O14" s="11"/>
      <c r="P14" s="21">
        <v>11279</v>
      </c>
      <c r="Q14" s="24">
        <f t="shared" si="10"/>
        <v>36002</v>
      </c>
      <c r="R14" s="23">
        <f t="shared" si="11"/>
        <v>363415</v>
      </c>
      <c r="S14" s="1"/>
      <c r="T14" s="15">
        <f t="shared" si="0"/>
        <v>5261</v>
      </c>
      <c r="U14" s="18">
        <f t="shared" si="1"/>
        <v>87.42107012296444</v>
      </c>
      <c r="V14" s="15">
        <f t="shared" si="12"/>
        <v>10129</v>
      </c>
      <c r="W14" s="18">
        <f t="shared" si="2"/>
        <v>39.14891972326364</v>
      </c>
      <c r="X14" s="15">
        <f t="shared" si="13"/>
        <v>25547</v>
      </c>
      <c r="Y14" s="18">
        <f t="shared" si="3"/>
        <v>7.561236932766642</v>
      </c>
    </row>
    <row r="15" spans="2:25" ht="19.5" customHeight="1">
      <c r="B15" s="12">
        <v>40607</v>
      </c>
      <c r="C15" s="7"/>
      <c r="D15" s="13">
        <v>5798</v>
      </c>
      <c r="E15" s="10">
        <f t="shared" si="4"/>
        <v>39434</v>
      </c>
      <c r="F15" s="14">
        <f t="shared" si="5"/>
        <v>348920</v>
      </c>
      <c r="G15" s="11"/>
      <c r="H15" s="13">
        <v>3777</v>
      </c>
      <c r="I15" s="10">
        <f t="shared" si="6"/>
        <v>28644</v>
      </c>
      <c r="J15" s="14">
        <f t="shared" si="7"/>
        <v>282432</v>
      </c>
      <c r="K15" s="11"/>
      <c r="L15" s="13">
        <v>7671</v>
      </c>
      <c r="M15" s="10">
        <f t="shared" si="8"/>
        <v>33544</v>
      </c>
      <c r="N15" s="14">
        <f t="shared" si="9"/>
        <v>345539</v>
      </c>
      <c r="O15" s="11"/>
      <c r="P15" s="21">
        <v>16487</v>
      </c>
      <c r="Q15" s="24">
        <f t="shared" si="10"/>
        <v>52489</v>
      </c>
      <c r="R15" s="23">
        <f t="shared" si="11"/>
        <v>379902</v>
      </c>
      <c r="S15" s="1"/>
      <c r="T15" s="15">
        <f t="shared" si="0"/>
        <v>8816</v>
      </c>
      <c r="U15" s="18">
        <f t="shared" si="1"/>
        <v>114.92634597836006</v>
      </c>
      <c r="V15" s="15">
        <f t="shared" si="12"/>
        <v>18945</v>
      </c>
      <c r="W15" s="18">
        <f t="shared" si="2"/>
        <v>56.47805866921058</v>
      </c>
      <c r="X15" s="15">
        <f t="shared" si="13"/>
        <v>34363</v>
      </c>
      <c r="Y15" s="18">
        <f t="shared" si="3"/>
        <v>9.944752980126701</v>
      </c>
    </row>
    <row r="16" spans="2:25" ht="19.5" customHeight="1">
      <c r="B16" s="12">
        <v>40608</v>
      </c>
      <c r="C16" s="7"/>
      <c r="D16" s="13">
        <v>6897</v>
      </c>
      <c r="E16" s="10">
        <f t="shared" si="4"/>
        <v>46331</v>
      </c>
      <c r="F16" s="14">
        <f t="shared" si="5"/>
        <v>355817</v>
      </c>
      <c r="G16" s="11"/>
      <c r="H16" s="13">
        <v>6335</v>
      </c>
      <c r="I16" s="10">
        <f t="shared" si="6"/>
        <v>34979</v>
      </c>
      <c r="J16" s="14">
        <f t="shared" si="7"/>
        <v>288767</v>
      </c>
      <c r="K16" s="11"/>
      <c r="L16" s="13">
        <v>10230</v>
      </c>
      <c r="M16" s="10">
        <f t="shared" si="8"/>
        <v>43774</v>
      </c>
      <c r="N16" s="14">
        <f t="shared" si="9"/>
        <v>355769</v>
      </c>
      <c r="O16" s="11"/>
      <c r="P16" s="21">
        <v>15907</v>
      </c>
      <c r="Q16" s="24">
        <f t="shared" si="10"/>
        <v>68396</v>
      </c>
      <c r="R16" s="23">
        <f t="shared" si="11"/>
        <v>395809</v>
      </c>
      <c r="S16" s="1"/>
      <c r="T16" s="15">
        <f t="shared" si="0"/>
        <v>5677</v>
      </c>
      <c r="U16" s="18">
        <f t="shared" si="1"/>
        <v>55.49364613880743</v>
      </c>
      <c r="V16" s="15">
        <f t="shared" si="12"/>
        <v>24622</v>
      </c>
      <c r="W16" s="18">
        <f t="shared" si="2"/>
        <v>56.24800109654132</v>
      </c>
      <c r="X16" s="15">
        <f t="shared" si="13"/>
        <v>40040</v>
      </c>
      <c r="Y16" s="18">
        <f t="shared" si="3"/>
        <v>11.254493786698673</v>
      </c>
    </row>
    <row r="17" spans="2:25" ht="19.5" customHeight="1">
      <c r="B17" s="12">
        <v>40609</v>
      </c>
      <c r="C17" s="7"/>
      <c r="D17" s="13">
        <v>7564</v>
      </c>
      <c r="E17" s="10">
        <f t="shared" si="4"/>
        <v>53895</v>
      </c>
      <c r="F17" s="14">
        <f t="shared" si="5"/>
        <v>363381</v>
      </c>
      <c r="G17" s="11"/>
      <c r="H17" s="13">
        <v>9033</v>
      </c>
      <c r="I17" s="10">
        <f t="shared" si="6"/>
        <v>44012</v>
      </c>
      <c r="J17" s="14">
        <f t="shared" si="7"/>
        <v>297800</v>
      </c>
      <c r="K17" s="11"/>
      <c r="L17" s="13">
        <v>10624</v>
      </c>
      <c r="M17" s="10">
        <f t="shared" si="8"/>
        <v>54398</v>
      </c>
      <c r="N17" s="14">
        <f t="shared" si="9"/>
        <v>366393</v>
      </c>
      <c r="O17" s="11"/>
      <c r="P17" s="21">
        <v>8455</v>
      </c>
      <c r="Q17" s="24">
        <f t="shared" si="10"/>
        <v>76851</v>
      </c>
      <c r="R17" s="23">
        <f t="shared" si="11"/>
        <v>404264</v>
      </c>
      <c r="S17" s="1"/>
      <c r="T17" s="15">
        <f t="shared" si="0"/>
        <v>-2169</v>
      </c>
      <c r="U17" s="18">
        <f t="shared" si="1"/>
        <v>-20.416039156626507</v>
      </c>
      <c r="V17" s="15">
        <f t="shared" si="12"/>
        <v>22453</v>
      </c>
      <c r="W17" s="18">
        <f t="shared" si="2"/>
        <v>41.27541453729916</v>
      </c>
      <c r="X17" s="15">
        <f t="shared" si="13"/>
        <v>37871</v>
      </c>
      <c r="Y17" s="18">
        <f t="shared" si="3"/>
        <v>10.33616908619979</v>
      </c>
    </row>
    <row r="18" spans="2:25" ht="19.5" customHeight="1">
      <c r="B18" s="12">
        <v>40610</v>
      </c>
      <c r="C18" s="7"/>
      <c r="D18" s="13">
        <v>11353</v>
      </c>
      <c r="E18" s="10">
        <f t="shared" si="4"/>
        <v>65248</v>
      </c>
      <c r="F18" s="14">
        <f t="shared" si="5"/>
        <v>374734</v>
      </c>
      <c r="G18" s="11"/>
      <c r="H18" s="13">
        <v>8784</v>
      </c>
      <c r="I18" s="10">
        <f t="shared" si="6"/>
        <v>52796</v>
      </c>
      <c r="J18" s="14">
        <f t="shared" si="7"/>
        <v>306584</v>
      </c>
      <c r="K18" s="11"/>
      <c r="L18" s="13">
        <v>7918</v>
      </c>
      <c r="M18" s="10">
        <f t="shared" si="8"/>
        <v>62316</v>
      </c>
      <c r="N18" s="14">
        <f t="shared" si="9"/>
        <v>374311</v>
      </c>
      <c r="O18" s="11"/>
      <c r="P18" s="21">
        <v>10093</v>
      </c>
      <c r="Q18" s="24">
        <f t="shared" si="10"/>
        <v>86944</v>
      </c>
      <c r="R18" s="23">
        <f t="shared" si="11"/>
        <v>414357</v>
      </c>
      <c r="S18" s="1"/>
      <c r="T18" s="15">
        <f t="shared" si="0"/>
        <v>2175</v>
      </c>
      <c r="U18" s="18">
        <f t="shared" si="1"/>
        <v>27.469057842889615</v>
      </c>
      <c r="V18" s="15">
        <f t="shared" si="12"/>
        <v>24628</v>
      </c>
      <c r="W18" s="18">
        <f t="shared" si="2"/>
        <v>39.52115026638424</v>
      </c>
      <c r="X18" s="15">
        <f t="shared" si="13"/>
        <v>40046</v>
      </c>
      <c r="Y18" s="18">
        <f t="shared" si="3"/>
        <v>10.698590209745372</v>
      </c>
    </row>
    <row r="19" spans="2:25" ht="19.5" customHeight="1">
      <c r="B19" s="12">
        <v>40611</v>
      </c>
      <c r="C19" s="7"/>
      <c r="D19" s="13">
        <v>12360</v>
      </c>
      <c r="E19" s="10">
        <f t="shared" si="4"/>
        <v>77608</v>
      </c>
      <c r="F19" s="14">
        <f t="shared" si="5"/>
        <v>387094</v>
      </c>
      <c r="G19" s="11"/>
      <c r="H19" s="13">
        <v>4529</v>
      </c>
      <c r="I19" s="10">
        <f t="shared" si="6"/>
        <v>57325</v>
      </c>
      <c r="J19" s="14">
        <f t="shared" si="7"/>
        <v>311113</v>
      </c>
      <c r="K19" s="11"/>
      <c r="L19" s="13">
        <v>7022</v>
      </c>
      <c r="M19" s="10">
        <f t="shared" si="8"/>
        <v>69338</v>
      </c>
      <c r="N19" s="14">
        <f t="shared" si="9"/>
        <v>381333</v>
      </c>
      <c r="O19" s="11"/>
      <c r="P19" s="21">
        <v>8665</v>
      </c>
      <c r="Q19" s="24">
        <f t="shared" si="10"/>
        <v>95609</v>
      </c>
      <c r="R19" s="23">
        <f t="shared" si="11"/>
        <v>423022</v>
      </c>
      <c r="S19" s="1"/>
      <c r="T19" s="15">
        <f t="shared" si="0"/>
        <v>1643</v>
      </c>
      <c r="U19" s="18">
        <f t="shared" si="1"/>
        <v>23.39789233836514</v>
      </c>
      <c r="V19" s="15">
        <f t="shared" si="12"/>
        <v>26271</v>
      </c>
      <c r="W19" s="18">
        <f t="shared" si="2"/>
        <v>37.888315209553205</v>
      </c>
      <c r="X19" s="15">
        <f t="shared" si="13"/>
        <v>41689</v>
      </c>
      <c r="Y19" s="18">
        <f t="shared" si="3"/>
        <v>10.932439626258414</v>
      </c>
    </row>
    <row r="20" spans="2:25" ht="19.5" customHeight="1">
      <c r="B20" s="12">
        <v>40612</v>
      </c>
      <c r="C20" s="7"/>
      <c r="D20" s="13">
        <v>7987</v>
      </c>
      <c r="E20" s="10">
        <f t="shared" si="4"/>
        <v>85595</v>
      </c>
      <c r="F20" s="14">
        <f t="shared" si="5"/>
        <v>395081</v>
      </c>
      <c r="G20" s="11"/>
      <c r="H20" s="13">
        <v>5709</v>
      </c>
      <c r="I20" s="10">
        <f t="shared" si="6"/>
        <v>63034</v>
      </c>
      <c r="J20" s="14">
        <f t="shared" si="7"/>
        <v>316822</v>
      </c>
      <c r="K20" s="11"/>
      <c r="L20" s="13">
        <v>5512</v>
      </c>
      <c r="M20" s="10">
        <f t="shared" si="8"/>
        <v>74850</v>
      </c>
      <c r="N20" s="14">
        <f t="shared" si="9"/>
        <v>386845</v>
      </c>
      <c r="O20" s="11"/>
      <c r="P20" s="21">
        <v>5463</v>
      </c>
      <c r="Q20" s="24">
        <f t="shared" si="10"/>
        <v>101072</v>
      </c>
      <c r="R20" s="23">
        <f t="shared" si="11"/>
        <v>428485</v>
      </c>
      <c r="S20" s="1"/>
      <c r="T20" s="15">
        <f t="shared" si="0"/>
        <v>-49</v>
      </c>
      <c r="U20" s="18">
        <f t="shared" si="1"/>
        <v>-0.8889695210449928</v>
      </c>
      <c r="V20" s="15">
        <f t="shared" si="12"/>
        <v>26222</v>
      </c>
      <c r="W20" s="18">
        <f t="shared" si="2"/>
        <v>35.03273213092852</v>
      </c>
      <c r="X20" s="15">
        <f t="shared" si="13"/>
        <v>41640</v>
      </c>
      <c r="Y20" s="18">
        <f t="shared" si="3"/>
        <v>10.76400108570616</v>
      </c>
    </row>
    <row r="21" spans="2:26" ht="19.5" customHeight="1">
      <c r="B21" s="12">
        <v>40613</v>
      </c>
      <c r="C21" s="7"/>
      <c r="D21" s="13">
        <v>8398</v>
      </c>
      <c r="E21" s="10">
        <f t="shared" si="4"/>
        <v>93993</v>
      </c>
      <c r="F21" s="14">
        <f t="shared" si="5"/>
        <v>403479</v>
      </c>
      <c r="G21" s="11"/>
      <c r="H21" s="13">
        <v>6914</v>
      </c>
      <c r="I21" s="10">
        <f t="shared" si="6"/>
        <v>69948</v>
      </c>
      <c r="J21" s="14">
        <f t="shared" si="7"/>
        <v>323736</v>
      </c>
      <c r="K21" s="11"/>
      <c r="L21" s="13">
        <v>6102</v>
      </c>
      <c r="M21" s="10">
        <f t="shared" si="8"/>
        <v>80952</v>
      </c>
      <c r="N21" s="14">
        <f t="shared" si="9"/>
        <v>392947</v>
      </c>
      <c r="O21" s="11"/>
      <c r="P21" s="21">
        <v>12483</v>
      </c>
      <c r="Q21" s="24">
        <f t="shared" si="10"/>
        <v>113555</v>
      </c>
      <c r="R21" s="23">
        <f t="shared" si="11"/>
        <v>440968</v>
      </c>
      <c r="S21" s="1"/>
      <c r="T21" s="15">
        <f t="shared" si="0"/>
        <v>6381</v>
      </c>
      <c r="U21" s="18">
        <f t="shared" si="1"/>
        <v>104.57227138643069</v>
      </c>
      <c r="V21" s="15">
        <f t="shared" si="12"/>
        <v>32603</v>
      </c>
      <c r="W21" s="18">
        <f t="shared" si="2"/>
        <v>40.274483644628916</v>
      </c>
      <c r="X21" s="15">
        <f t="shared" si="13"/>
        <v>48021</v>
      </c>
      <c r="Y21" s="18">
        <f t="shared" si="3"/>
        <v>12.220732058012914</v>
      </c>
      <c r="Z21" s="9"/>
    </row>
    <row r="22" spans="2:25" ht="19.5" customHeight="1">
      <c r="B22" s="12">
        <v>40614</v>
      </c>
      <c r="C22" s="7"/>
      <c r="D22" s="13">
        <v>7054</v>
      </c>
      <c r="E22" s="10">
        <f t="shared" si="4"/>
        <v>101047</v>
      </c>
      <c r="F22" s="14">
        <f t="shared" si="5"/>
        <v>410533</v>
      </c>
      <c r="G22" s="11"/>
      <c r="H22" s="13">
        <v>3753</v>
      </c>
      <c r="I22" s="10">
        <f t="shared" si="6"/>
        <v>73701</v>
      </c>
      <c r="J22" s="14">
        <f t="shared" si="7"/>
        <v>327489</v>
      </c>
      <c r="K22" s="11"/>
      <c r="L22" s="13">
        <v>9514</v>
      </c>
      <c r="M22" s="10">
        <f t="shared" si="8"/>
        <v>90466</v>
      </c>
      <c r="N22" s="14">
        <f t="shared" si="9"/>
        <v>402461</v>
      </c>
      <c r="O22" s="11"/>
      <c r="P22" s="21">
        <v>14822</v>
      </c>
      <c r="Q22" s="24">
        <f t="shared" si="10"/>
        <v>128377</v>
      </c>
      <c r="R22" s="23">
        <f t="shared" si="11"/>
        <v>455790</v>
      </c>
      <c r="S22" s="1"/>
      <c r="T22" s="15">
        <f t="shared" si="0"/>
        <v>5308</v>
      </c>
      <c r="U22" s="18">
        <f t="shared" si="1"/>
        <v>55.79146520916544</v>
      </c>
      <c r="V22" s="15">
        <f t="shared" si="12"/>
        <v>37911</v>
      </c>
      <c r="W22" s="18">
        <f t="shared" si="2"/>
        <v>41.90635155749121</v>
      </c>
      <c r="X22" s="15">
        <f t="shared" si="13"/>
        <v>53329</v>
      </c>
      <c r="Y22" s="18">
        <f t="shared" si="3"/>
        <v>13.250724914960704</v>
      </c>
    </row>
    <row r="23" spans="2:25" ht="19.5" customHeight="1">
      <c r="B23" s="12">
        <v>40615</v>
      </c>
      <c r="C23" s="7"/>
      <c r="D23" s="13">
        <v>9118</v>
      </c>
      <c r="E23" s="10">
        <f t="shared" si="4"/>
        <v>110165</v>
      </c>
      <c r="F23" s="14">
        <f t="shared" si="5"/>
        <v>419651</v>
      </c>
      <c r="G23" s="11"/>
      <c r="H23" s="13">
        <v>7003</v>
      </c>
      <c r="I23" s="10">
        <f t="shared" si="6"/>
        <v>80704</v>
      </c>
      <c r="J23" s="14">
        <f t="shared" si="7"/>
        <v>334492</v>
      </c>
      <c r="K23" s="11"/>
      <c r="L23" s="13">
        <v>11754</v>
      </c>
      <c r="M23" s="10">
        <f t="shared" si="8"/>
        <v>102220</v>
      </c>
      <c r="N23" s="14">
        <f t="shared" si="9"/>
        <v>414215</v>
      </c>
      <c r="O23" s="11"/>
      <c r="P23" s="21">
        <v>14653</v>
      </c>
      <c r="Q23" s="24">
        <f t="shared" si="10"/>
        <v>143030</v>
      </c>
      <c r="R23" s="23">
        <f t="shared" si="11"/>
        <v>470443</v>
      </c>
      <c r="S23" s="1"/>
      <c r="T23" s="15">
        <f t="shared" si="0"/>
        <v>2899</v>
      </c>
      <c r="U23" s="18">
        <f t="shared" si="1"/>
        <v>24.663944189212184</v>
      </c>
      <c r="V23" s="15">
        <f t="shared" si="12"/>
        <v>40810</v>
      </c>
      <c r="W23" s="18">
        <f t="shared" si="2"/>
        <v>39.92369399334768</v>
      </c>
      <c r="X23" s="15">
        <f t="shared" si="13"/>
        <v>56228</v>
      </c>
      <c r="Y23" s="18">
        <f t="shared" si="3"/>
        <v>13.574592904650967</v>
      </c>
    </row>
    <row r="24" spans="2:25" ht="19.5" customHeight="1">
      <c r="B24" s="12">
        <v>40616</v>
      </c>
      <c r="C24" s="7"/>
      <c r="D24" s="13">
        <v>10094</v>
      </c>
      <c r="E24" s="10">
        <f t="shared" si="4"/>
        <v>120259</v>
      </c>
      <c r="F24" s="14">
        <f t="shared" si="5"/>
        <v>429745</v>
      </c>
      <c r="G24" s="11"/>
      <c r="H24" s="13">
        <v>9163</v>
      </c>
      <c r="I24" s="10">
        <f t="shared" si="6"/>
        <v>89867</v>
      </c>
      <c r="J24" s="14">
        <f t="shared" si="7"/>
        <v>343655</v>
      </c>
      <c r="K24" s="11"/>
      <c r="L24" s="13">
        <v>11925</v>
      </c>
      <c r="M24" s="10">
        <f t="shared" si="8"/>
        <v>114145</v>
      </c>
      <c r="N24" s="14">
        <f t="shared" si="9"/>
        <v>426140</v>
      </c>
      <c r="O24" s="11"/>
      <c r="P24" s="21">
        <v>8726</v>
      </c>
      <c r="Q24" s="24">
        <f t="shared" si="10"/>
        <v>151756</v>
      </c>
      <c r="R24" s="23">
        <f t="shared" si="11"/>
        <v>479169</v>
      </c>
      <c r="S24" s="1"/>
      <c r="T24" s="15">
        <f t="shared" si="0"/>
        <v>-3199</v>
      </c>
      <c r="U24" s="18">
        <f t="shared" si="1"/>
        <v>-26.825995807127885</v>
      </c>
      <c r="V24" s="15">
        <f t="shared" si="12"/>
        <v>37611</v>
      </c>
      <c r="W24" s="18">
        <f t="shared" si="2"/>
        <v>32.95019492750449</v>
      </c>
      <c r="X24" s="15">
        <f t="shared" si="13"/>
        <v>53029</v>
      </c>
      <c r="Y24" s="18">
        <f t="shared" si="3"/>
        <v>12.444032477589523</v>
      </c>
    </row>
    <row r="25" spans="2:25" ht="19.5" customHeight="1">
      <c r="B25" s="12">
        <v>40617</v>
      </c>
      <c r="C25" s="7"/>
      <c r="D25" s="13">
        <v>12682</v>
      </c>
      <c r="E25" s="10">
        <f t="shared" si="4"/>
        <v>132941</v>
      </c>
      <c r="F25" s="14">
        <f t="shared" si="5"/>
        <v>442427</v>
      </c>
      <c r="G25" s="11"/>
      <c r="H25" s="13">
        <v>10165</v>
      </c>
      <c r="I25" s="10">
        <f t="shared" si="6"/>
        <v>100032</v>
      </c>
      <c r="J25" s="14">
        <f t="shared" si="7"/>
        <v>353820</v>
      </c>
      <c r="K25" s="11"/>
      <c r="L25" s="13">
        <v>7473</v>
      </c>
      <c r="M25" s="10">
        <f t="shared" si="8"/>
        <v>121618</v>
      </c>
      <c r="N25" s="14">
        <f t="shared" si="9"/>
        <v>433613</v>
      </c>
      <c r="O25" s="11"/>
      <c r="P25" s="21">
        <v>11129</v>
      </c>
      <c r="Q25" s="24">
        <f t="shared" si="10"/>
        <v>162885</v>
      </c>
      <c r="R25" s="23">
        <f t="shared" si="11"/>
        <v>490298</v>
      </c>
      <c r="S25" s="1"/>
      <c r="T25" s="15">
        <f t="shared" si="0"/>
        <v>3656</v>
      </c>
      <c r="U25" s="18">
        <f t="shared" si="1"/>
        <v>48.9227887060083</v>
      </c>
      <c r="V25" s="15">
        <f t="shared" si="12"/>
        <v>41267</v>
      </c>
      <c r="W25" s="18">
        <f t="shared" si="2"/>
        <v>33.93165485372231</v>
      </c>
      <c r="X25" s="15">
        <f t="shared" si="13"/>
        <v>56685</v>
      </c>
      <c r="Y25" s="18">
        <f t="shared" si="3"/>
        <v>13.072716915775127</v>
      </c>
    </row>
    <row r="26" spans="2:25" ht="19.5" customHeight="1">
      <c r="B26" s="12">
        <v>40618</v>
      </c>
      <c r="C26" s="7"/>
      <c r="D26" s="13">
        <v>15747</v>
      </c>
      <c r="E26" s="10">
        <f t="shared" si="4"/>
        <v>148688</v>
      </c>
      <c r="F26" s="14">
        <f t="shared" si="5"/>
        <v>458174</v>
      </c>
      <c r="G26" s="11"/>
      <c r="H26" s="13">
        <v>5884</v>
      </c>
      <c r="I26" s="10">
        <f t="shared" si="6"/>
        <v>105916</v>
      </c>
      <c r="J26" s="14">
        <f t="shared" si="7"/>
        <v>359704</v>
      </c>
      <c r="K26" s="11"/>
      <c r="L26" s="13">
        <v>8674</v>
      </c>
      <c r="M26" s="10">
        <f t="shared" si="8"/>
        <v>130292</v>
      </c>
      <c r="N26" s="14">
        <f t="shared" si="9"/>
        <v>442287</v>
      </c>
      <c r="O26" s="11"/>
      <c r="P26" s="21">
        <v>8444</v>
      </c>
      <c r="Q26" s="24">
        <f t="shared" si="10"/>
        <v>171329</v>
      </c>
      <c r="R26" s="23">
        <f t="shared" si="11"/>
        <v>498742</v>
      </c>
      <c r="S26" s="1"/>
      <c r="T26" s="15">
        <f t="shared" si="0"/>
        <v>-230</v>
      </c>
      <c r="U26" s="18">
        <f t="shared" si="1"/>
        <v>-2.6516024902005992</v>
      </c>
      <c r="V26" s="15">
        <f t="shared" si="12"/>
        <v>41037</v>
      </c>
      <c r="W26" s="18">
        <f t="shared" si="2"/>
        <v>31.496177815982563</v>
      </c>
      <c r="X26" s="15">
        <f t="shared" si="13"/>
        <v>56455</v>
      </c>
      <c r="Y26" s="18">
        <f t="shared" si="3"/>
        <v>12.7643362793842</v>
      </c>
    </row>
    <row r="27" spans="2:25" ht="19.5" customHeight="1">
      <c r="B27" s="12">
        <v>40619</v>
      </c>
      <c r="C27" s="7"/>
      <c r="D27" s="13">
        <v>10223</v>
      </c>
      <c r="E27" s="10">
        <f t="shared" si="4"/>
        <v>158911</v>
      </c>
      <c r="F27" s="14">
        <f t="shared" si="5"/>
        <v>468397</v>
      </c>
      <c r="G27" s="11"/>
      <c r="H27" s="13">
        <v>6072</v>
      </c>
      <c r="I27" s="10">
        <f t="shared" si="6"/>
        <v>111988</v>
      </c>
      <c r="J27" s="14">
        <f t="shared" si="7"/>
        <v>365776</v>
      </c>
      <c r="K27" s="11"/>
      <c r="L27" s="13">
        <v>8894</v>
      </c>
      <c r="M27" s="10">
        <f t="shared" si="8"/>
        <v>139186</v>
      </c>
      <c r="N27" s="14">
        <f t="shared" si="9"/>
        <v>451181</v>
      </c>
      <c r="O27" s="11"/>
      <c r="P27" s="21">
        <v>8843</v>
      </c>
      <c r="Q27" s="24">
        <f t="shared" si="10"/>
        <v>180172</v>
      </c>
      <c r="R27" s="23">
        <f t="shared" si="11"/>
        <v>507585</v>
      </c>
      <c r="S27" s="1"/>
      <c r="T27" s="15">
        <f t="shared" si="0"/>
        <v>-51</v>
      </c>
      <c r="U27" s="18">
        <f t="shared" si="1"/>
        <v>-0.5734202833370812</v>
      </c>
      <c r="V27" s="15">
        <f t="shared" si="12"/>
        <v>40986</v>
      </c>
      <c r="W27" s="18">
        <f t="shared" si="2"/>
        <v>29.44692713347607</v>
      </c>
      <c r="X27" s="15">
        <f t="shared" si="13"/>
        <v>56404</v>
      </c>
      <c r="Y27" s="18">
        <f t="shared" si="3"/>
        <v>12.50141295843575</v>
      </c>
    </row>
    <row r="28" spans="2:25" ht="19.5" customHeight="1">
      <c r="B28" s="12">
        <v>40620</v>
      </c>
      <c r="C28" s="7"/>
      <c r="D28" s="13">
        <v>10925</v>
      </c>
      <c r="E28" s="10">
        <f t="shared" si="4"/>
        <v>169836</v>
      </c>
      <c r="F28" s="14">
        <f t="shared" si="5"/>
        <v>479322</v>
      </c>
      <c r="G28" s="11"/>
      <c r="H28" s="13">
        <v>7566</v>
      </c>
      <c r="I28" s="10">
        <f t="shared" si="6"/>
        <v>119554</v>
      </c>
      <c r="J28" s="14">
        <f t="shared" si="7"/>
        <v>373342</v>
      </c>
      <c r="K28" s="11"/>
      <c r="L28" s="13">
        <v>8336</v>
      </c>
      <c r="M28" s="10">
        <f t="shared" si="8"/>
        <v>147522</v>
      </c>
      <c r="N28" s="14">
        <f t="shared" si="9"/>
        <v>459517</v>
      </c>
      <c r="O28" s="11"/>
      <c r="P28" s="21">
        <v>18021</v>
      </c>
      <c r="Q28" s="24">
        <f t="shared" si="10"/>
        <v>198193</v>
      </c>
      <c r="R28" s="23">
        <f t="shared" si="11"/>
        <v>525606</v>
      </c>
      <c r="S28" s="1"/>
      <c r="T28" s="15">
        <f t="shared" si="0"/>
        <v>9685</v>
      </c>
      <c r="U28" s="18">
        <f t="shared" si="1"/>
        <v>116.18282149712091</v>
      </c>
      <c r="V28" s="15">
        <f t="shared" si="12"/>
        <v>50671</v>
      </c>
      <c r="W28" s="18">
        <f t="shared" si="2"/>
        <v>34.348097232955084</v>
      </c>
      <c r="X28" s="15">
        <f t="shared" si="13"/>
        <v>66089</v>
      </c>
      <c r="Y28" s="18">
        <f t="shared" si="3"/>
        <v>14.382275302110695</v>
      </c>
    </row>
    <row r="29" spans="2:25" ht="19.5" customHeight="1">
      <c r="B29" s="12">
        <v>40621</v>
      </c>
      <c r="C29" s="7"/>
      <c r="D29" s="13">
        <v>8212</v>
      </c>
      <c r="E29" s="10">
        <f t="shared" si="4"/>
        <v>178048</v>
      </c>
      <c r="F29" s="14">
        <f t="shared" si="5"/>
        <v>487534</v>
      </c>
      <c r="G29" s="11"/>
      <c r="H29" s="13">
        <v>5727</v>
      </c>
      <c r="I29" s="10">
        <f t="shared" si="6"/>
        <v>125281</v>
      </c>
      <c r="J29" s="14">
        <f t="shared" si="7"/>
        <v>379069</v>
      </c>
      <c r="K29" s="11"/>
      <c r="L29" s="13">
        <v>15187</v>
      </c>
      <c r="M29" s="10">
        <f t="shared" si="8"/>
        <v>162709</v>
      </c>
      <c r="N29" s="14">
        <f t="shared" si="9"/>
        <v>474704</v>
      </c>
      <c r="O29" s="11"/>
      <c r="P29" s="21">
        <v>22443</v>
      </c>
      <c r="Q29" s="24">
        <f t="shared" si="10"/>
        <v>220636</v>
      </c>
      <c r="R29" s="23">
        <f t="shared" si="11"/>
        <v>548049</v>
      </c>
      <c r="S29" s="1"/>
      <c r="T29" s="15">
        <f t="shared" si="0"/>
        <v>7256</v>
      </c>
      <c r="U29" s="18">
        <f t="shared" si="1"/>
        <v>47.777704615789816</v>
      </c>
      <c r="V29" s="15">
        <f t="shared" si="12"/>
        <v>57927</v>
      </c>
      <c r="W29" s="18">
        <f t="shared" si="2"/>
        <v>35.60159548642054</v>
      </c>
      <c r="X29" s="15">
        <f t="shared" si="13"/>
        <v>73345</v>
      </c>
      <c r="Y29" s="18">
        <f t="shared" si="3"/>
        <v>15.450680845326772</v>
      </c>
    </row>
    <row r="30" spans="2:25" ht="19.5" customHeight="1">
      <c r="B30" s="12">
        <v>40622</v>
      </c>
      <c r="C30" s="7"/>
      <c r="D30" s="13">
        <v>10170</v>
      </c>
      <c r="E30" s="10">
        <f t="shared" si="4"/>
        <v>188218</v>
      </c>
      <c r="F30" s="14">
        <f t="shared" si="5"/>
        <v>497704</v>
      </c>
      <c r="G30" s="11"/>
      <c r="H30" s="13">
        <v>9126</v>
      </c>
      <c r="I30" s="10">
        <f t="shared" si="6"/>
        <v>134407</v>
      </c>
      <c r="J30" s="14">
        <f t="shared" si="7"/>
        <v>388195</v>
      </c>
      <c r="K30" s="11"/>
      <c r="L30" s="13">
        <v>19935</v>
      </c>
      <c r="M30" s="10">
        <f t="shared" si="8"/>
        <v>182644</v>
      </c>
      <c r="N30" s="14">
        <f t="shared" si="9"/>
        <v>494639</v>
      </c>
      <c r="O30" s="11"/>
      <c r="P30" s="21">
        <v>26367</v>
      </c>
      <c r="Q30" s="24">
        <f t="shared" si="10"/>
        <v>247003</v>
      </c>
      <c r="R30" s="23">
        <f t="shared" si="11"/>
        <v>574416</v>
      </c>
      <c r="S30" s="1"/>
      <c r="T30" s="15">
        <f t="shared" si="0"/>
        <v>6432</v>
      </c>
      <c r="U30" s="18">
        <f t="shared" si="1"/>
        <v>32.26486079759218</v>
      </c>
      <c r="V30" s="15">
        <f t="shared" si="12"/>
        <v>64359</v>
      </c>
      <c r="W30" s="18">
        <f t="shared" si="2"/>
        <v>35.23740172138148</v>
      </c>
      <c r="X30" s="15">
        <f t="shared" si="13"/>
        <v>79777</v>
      </c>
      <c r="Y30" s="18">
        <f t="shared" si="3"/>
        <v>16.128327932087846</v>
      </c>
    </row>
    <row r="31" spans="2:25" ht="19.5" customHeight="1">
      <c r="B31" s="12">
        <v>40623</v>
      </c>
      <c r="C31" s="7"/>
      <c r="D31" s="13">
        <v>11657</v>
      </c>
      <c r="E31" s="10">
        <f t="shared" si="4"/>
        <v>199875</v>
      </c>
      <c r="F31" s="14">
        <f t="shared" si="5"/>
        <v>509361</v>
      </c>
      <c r="G31" s="11"/>
      <c r="H31" s="13">
        <v>11380</v>
      </c>
      <c r="I31" s="10">
        <f t="shared" si="6"/>
        <v>145787</v>
      </c>
      <c r="J31" s="14">
        <f t="shared" si="7"/>
        <v>399575</v>
      </c>
      <c r="K31" s="11"/>
      <c r="L31" s="13">
        <v>15080</v>
      </c>
      <c r="M31" s="10">
        <f t="shared" si="8"/>
        <v>197724</v>
      </c>
      <c r="N31" s="14">
        <f t="shared" si="9"/>
        <v>509719</v>
      </c>
      <c r="O31" s="11"/>
      <c r="P31" s="21">
        <v>10595</v>
      </c>
      <c r="Q31" s="24">
        <f t="shared" si="10"/>
        <v>257598</v>
      </c>
      <c r="R31" s="23">
        <f t="shared" si="11"/>
        <v>585011</v>
      </c>
      <c r="S31" s="1"/>
      <c r="T31" s="15">
        <f t="shared" si="0"/>
        <v>-4485</v>
      </c>
      <c r="U31" s="18">
        <f t="shared" si="1"/>
        <v>-29.74137931034483</v>
      </c>
      <c r="V31" s="15">
        <f t="shared" si="12"/>
        <v>59874</v>
      </c>
      <c r="W31" s="18">
        <f t="shared" si="2"/>
        <v>30.281604661042667</v>
      </c>
      <c r="X31" s="15">
        <f t="shared" si="13"/>
        <v>75292</v>
      </c>
      <c r="Y31" s="18">
        <f t="shared" si="3"/>
        <v>14.77127593831111</v>
      </c>
    </row>
    <row r="32" spans="2:25" ht="19.5" customHeight="1">
      <c r="B32" s="12">
        <v>40624</v>
      </c>
      <c r="C32" s="7"/>
      <c r="D32" s="13">
        <v>13503</v>
      </c>
      <c r="E32" s="10">
        <f t="shared" si="4"/>
        <v>213378</v>
      </c>
      <c r="F32" s="14">
        <f t="shared" si="5"/>
        <v>522864</v>
      </c>
      <c r="G32" s="11"/>
      <c r="H32" s="13">
        <v>10150</v>
      </c>
      <c r="I32" s="10">
        <f t="shared" si="6"/>
        <v>155937</v>
      </c>
      <c r="J32" s="14">
        <f t="shared" si="7"/>
        <v>409725</v>
      </c>
      <c r="K32" s="11"/>
      <c r="L32" s="13">
        <v>8754</v>
      </c>
      <c r="M32" s="10">
        <f t="shared" si="8"/>
        <v>206478</v>
      </c>
      <c r="N32" s="14">
        <f t="shared" si="9"/>
        <v>518473</v>
      </c>
      <c r="O32" s="11"/>
      <c r="P32" s="21">
        <v>13008</v>
      </c>
      <c r="Q32" s="24">
        <f t="shared" si="10"/>
        <v>270606</v>
      </c>
      <c r="R32" s="23">
        <f t="shared" si="11"/>
        <v>598019</v>
      </c>
      <c r="S32" s="1"/>
      <c r="T32" s="15">
        <f t="shared" si="0"/>
        <v>4254</v>
      </c>
      <c r="U32" s="18">
        <f t="shared" si="1"/>
        <v>48.59492803289925</v>
      </c>
      <c r="V32" s="15">
        <f t="shared" si="12"/>
        <v>64128</v>
      </c>
      <c r="W32" s="18">
        <f t="shared" si="2"/>
        <v>31.05803039549008</v>
      </c>
      <c r="X32" s="15">
        <f t="shared" si="13"/>
        <v>79546</v>
      </c>
      <c r="Y32" s="18">
        <f t="shared" si="3"/>
        <v>15.342361125844548</v>
      </c>
    </row>
    <row r="33" spans="2:25" ht="19.5" customHeight="1">
      <c r="B33" s="12">
        <v>40625</v>
      </c>
      <c r="C33" s="7"/>
      <c r="D33" s="13">
        <v>16131</v>
      </c>
      <c r="E33" s="10">
        <f t="shared" si="4"/>
        <v>229509</v>
      </c>
      <c r="F33" s="14">
        <f t="shared" si="5"/>
        <v>538995</v>
      </c>
      <c r="G33" s="11"/>
      <c r="H33" s="13">
        <v>7200</v>
      </c>
      <c r="I33" s="10">
        <f t="shared" si="6"/>
        <v>163137</v>
      </c>
      <c r="J33" s="14">
        <f t="shared" si="7"/>
        <v>416925</v>
      </c>
      <c r="K33" s="11"/>
      <c r="L33" s="13">
        <v>9064</v>
      </c>
      <c r="M33" s="10">
        <f t="shared" si="8"/>
        <v>215542</v>
      </c>
      <c r="N33" s="14">
        <f t="shared" si="9"/>
        <v>527537</v>
      </c>
      <c r="O33" s="11"/>
      <c r="P33" s="21">
        <v>11006</v>
      </c>
      <c r="Q33" s="24">
        <f t="shared" si="10"/>
        <v>281612</v>
      </c>
      <c r="R33" s="23">
        <f t="shared" si="11"/>
        <v>609025</v>
      </c>
      <c r="S33" s="1"/>
      <c r="T33" s="15">
        <f t="shared" si="0"/>
        <v>1942</v>
      </c>
      <c r="U33" s="18">
        <f t="shared" si="1"/>
        <v>21.42541924095322</v>
      </c>
      <c r="V33" s="15">
        <f t="shared" si="12"/>
        <v>66070</v>
      </c>
      <c r="W33" s="18">
        <f t="shared" si="2"/>
        <v>30.652958588117396</v>
      </c>
      <c r="X33" s="15">
        <f t="shared" si="13"/>
        <v>81488</v>
      </c>
      <c r="Y33" s="18">
        <f t="shared" si="3"/>
        <v>15.446878607566864</v>
      </c>
    </row>
    <row r="34" spans="2:25" ht="19.5" customHeight="1">
      <c r="B34" s="12">
        <v>40626</v>
      </c>
      <c r="C34" s="7"/>
      <c r="D34" s="13">
        <v>10204</v>
      </c>
      <c r="E34" s="10">
        <f t="shared" si="4"/>
        <v>239713</v>
      </c>
      <c r="F34" s="14">
        <f t="shared" si="5"/>
        <v>549199</v>
      </c>
      <c r="G34" s="11"/>
      <c r="H34" s="13">
        <v>8582</v>
      </c>
      <c r="I34" s="10">
        <f t="shared" si="6"/>
        <v>171719</v>
      </c>
      <c r="J34" s="14">
        <f t="shared" si="7"/>
        <v>425507</v>
      </c>
      <c r="K34" s="11"/>
      <c r="L34" s="13">
        <v>8903</v>
      </c>
      <c r="M34" s="10">
        <f t="shared" si="8"/>
        <v>224445</v>
      </c>
      <c r="N34" s="14">
        <f t="shared" si="9"/>
        <v>536440</v>
      </c>
      <c r="O34" s="11"/>
      <c r="P34" s="21">
        <v>9992</v>
      </c>
      <c r="Q34" s="24">
        <f t="shared" si="10"/>
        <v>291604</v>
      </c>
      <c r="R34" s="23">
        <f t="shared" si="11"/>
        <v>619017</v>
      </c>
      <c r="S34" s="1"/>
      <c r="T34" s="15">
        <f t="shared" si="0"/>
        <v>1089</v>
      </c>
      <c r="U34" s="18">
        <f t="shared" si="1"/>
        <v>12.23183196675278</v>
      </c>
      <c r="V34" s="15">
        <f t="shared" si="12"/>
        <v>67159</v>
      </c>
      <c r="W34" s="18">
        <f t="shared" si="2"/>
        <v>29.922252667691417</v>
      </c>
      <c r="X34" s="15">
        <f t="shared" si="13"/>
        <v>82577</v>
      </c>
      <c r="Y34" s="18">
        <f t="shared" si="3"/>
        <v>15.393520244575349</v>
      </c>
    </row>
    <row r="35" spans="2:25" ht="19.5" customHeight="1">
      <c r="B35" s="12">
        <v>40627</v>
      </c>
      <c r="C35" s="7"/>
      <c r="D35" s="13">
        <v>9389</v>
      </c>
      <c r="E35" s="10">
        <f t="shared" si="4"/>
        <v>249102</v>
      </c>
      <c r="F35" s="14">
        <f t="shared" si="5"/>
        <v>558588</v>
      </c>
      <c r="G35" s="11"/>
      <c r="H35" s="13">
        <v>8170</v>
      </c>
      <c r="I35" s="10">
        <f t="shared" si="6"/>
        <v>179889</v>
      </c>
      <c r="J35" s="14">
        <f t="shared" si="7"/>
        <v>433677</v>
      </c>
      <c r="K35" s="11"/>
      <c r="L35" s="13">
        <v>12308</v>
      </c>
      <c r="M35" s="10">
        <f t="shared" si="8"/>
        <v>236753</v>
      </c>
      <c r="N35" s="14">
        <f t="shared" si="9"/>
        <v>548748</v>
      </c>
      <c r="O35" s="11"/>
      <c r="P35" s="21">
        <v>18392</v>
      </c>
      <c r="Q35" s="24">
        <f t="shared" si="10"/>
        <v>309996</v>
      </c>
      <c r="R35" s="23">
        <f t="shared" si="11"/>
        <v>637409</v>
      </c>
      <c r="S35" s="1"/>
      <c r="T35" s="15">
        <f t="shared" si="0"/>
        <v>6084</v>
      </c>
      <c r="U35" s="18">
        <f t="shared" si="1"/>
        <v>49.43126421839454</v>
      </c>
      <c r="V35" s="15">
        <f t="shared" si="12"/>
        <v>73243</v>
      </c>
      <c r="W35" s="18">
        <f t="shared" si="2"/>
        <v>30.936461206404985</v>
      </c>
      <c r="X35" s="15">
        <f t="shared" si="13"/>
        <v>88661</v>
      </c>
      <c r="Y35" s="18">
        <f t="shared" si="3"/>
        <v>16.156960936531885</v>
      </c>
    </row>
    <row r="36" spans="2:25" ht="19.5" customHeight="1">
      <c r="B36" s="12">
        <v>40628</v>
      </c>
      <c r="C36" s="7"/>
      <c r="D36" s="13">
        <v>7993</v>
      </c>
      <c r="E36" s="10">
        <f t="shared" si="4"/>
        <v>257095</v>
      </c>
      <c r="F36" s="14">
        <f t="shared" si="5"/>
        <v>566581</v>
      </c>
      <c r="G36" s="11"/>
      <c r="H36" s="13">
        <v>5604</v>
      </c>
      <c r="I36" s="10">
        <f t="shared" si="6"/>
        <v>185493</v>
      </c>
      <c r="J36" s="14">
        <f t="shared" si="7"/>
        <v>439281</v>
      </c>
      <c r="K36" s="11"/>
      <c r="L36" s="13">
        <v>16034</v>
      </c>
      <c r="M36" s="10">
        <f t="shared" si="8"/>
        <v>252787</v>
      </c>
      <c r="N36" s="14">
        <f t="shared" si="9"/>
        <v>564782</v>
      </c>
      <c r="O36" s="11"/>
      <c r="P36" s="21">
        <v>24170</v>
      </c>
      <c r="Q36" s="24">
        <f t="shared" si="10"/>
        <v>334166</v>
      </c>
      <c r="R36" s="23">
        <f t="shared" si="11"/>
        <v>661579</v>
      </c>
      <c r="S36" s="1"/>
      <c r="T36" s="15">
        <f t="shared" si="0"/>
        <v>8136</v>
      </c>
      <c r="U36" s="18">
        <f t="shared" si="1"/>
        <v>50.74217288262442</v>
      </c>
      <c r="V36" s="15">
        <f t="shared" si="12"/>
        <v>81379</v>
      </c>
      <c r="W36" s="18">
        <f t="shared" si="2"/>
        <v>32.19271560641964</v>
      </c>
      <c r="X36" s="15">
        <f t="shared" si="13"/>
        <v>96797</v>
      </c>
      <c r="Y36" s="18">
        <f t="shared" si="3"/>
        <v>17.13882524584707</v>
      </c>
    </row>
    <row r="37" spans="2:25" ht="19.5" customHeight="1">
      <c r="B37" s="12">
        <v>40629</v>
      </c>
      <c r="C37" s="7"/>
      <c r="D37" s="13">
        <v>9262</v>
      </c>
      <c r="E37" s="10">
        <f t="shared" si="4"/>
        <v>266357</v>
      </c>
      <c r="F37" s="14">
        <f t="shared" si="5"/>
        <v>575843</v>
      </c>
      <c r="G37" s="11"/>
      <c r="H37" s="13">
        <v>9468</v>
      </c>
      <c r="I37" s="10">
        <f t="shared" si="6"/>
        <v>194961</v>
      </c>
      <c r="J37" s="14">
        <f t="shared" si="7"/>
        <v>448749</v>
      </c>
      <c r="K37" s="11"/>
      <c r="L37" s="13">
        <v>19700</v>
      </c>
      <c r="M37" s="10">
        <f t="shared" si="8"/>
        <v>272487</v>
      </c>
      <c r="N37" s="14">
        <f t="shared" si="9"/>
        <v>584482</v>
      </c>
      <c r="O37" s="11"/>
      <c r="P37" s="21">
        <v>19109</v>
      </c>
      <c r="Q37" s="24">
        <f t="shared" si="10"/>
        <v>353275</v>
      </c>
      <c r="R37" s="23">
        <f t="shared" si="11"/>
        <v>680688</v>
      </c>
      <c r="S37" s="1"/>
      <c r="T37" s="15">
        <f t="shared" si="0"/>
        <v>-591</v>
      </c>
      <c r="U37" s="18">
        <f t="shared" si="1"/>
        <v>-3</v>
      </c>
      <c r="V37" s="15">
        <f t="shared" si="12"/>
        <v>80788</v>
      </c>
      <c r="W37" s="18">
        <f t="shared" si="2"/>
        <v>29.64838689552162</v>
      </c>
      <c r="X37" s="15">
        <f t="shared" si="13"/>
        <v>96206</v>
      </c>
      <c r="Y37" s="18">
        <f t="shared" si="3"/>
        <v>16.460044962890215</v>
      </c>
    </row>
    <row r="38" spans="2:25" ht="19.5" customHeight="1">
      <c r="B38" s="12">
        <v>40630</v>
      </c>
      <c r="C38" s="7"/>
      <c r="D38" s="13">
        <v>9760</v>
      </c>
      <c r="E38" s="10">
        <f t="shared" si="4"/>
        <v>276117</v>
      </c>
      <c r="F38" s="14">
        <f t="shared" si="5"/>
        <v>585603</v>
      </c>
      <c r="G38" s="11"/>
      <c r="H38" s="13">
        <v>12266</v>
      </c>
      <c r="I38" s="10">
        <f t="shared" si="6"/>
        <v>207227</v>
      </c>
      <c r="J38" s="14">
        <f t="shared" si="7"/>
        <v>461015</v>
      </c>
      <c r="K38" s="11"/>
      <c r="L38" s="13">
        <v>21972</v>
      </c>
      <c r="M38" s="10">
        <f t="shared" si="8"/>
        <v>294459</v>
      </c>
      <c r="N38" s="14">
        <f t="shared" si="9"/>
        <v>606454</v>
      </c>
      <c r="O38" s="11"/>
      <c r="P38" s="21">
        <v>10903</v>
      </c>
      <c r="Q38" s="24">
        <f t="shared" si="10"/>
        <v>364178</v>
      </c>
      <c r="R38" s="23">
        <f t="shared" si="11"/>
        <v>691591</v>
      </c>
      <c r="S38" s="1"/>
      <c r="T38" s="15">
        <f t="shared" si="0"/>
        <v>-11069</v>
      </c>
      <c r="U38" s="18">
        <f t="shared" si="1"/>
        <v>-50.37775350446022</v>
      </c>
      <c r="V38" s="15">
        <f t="shared" si="12"/>
        <v>69719</v>
      </c>
      <c r="W38" s="18">
        <f t="shared" si="2"/>
        <v>23.67698049643584</v>
      </c>
      <c r="X38" s="15">
        <f t="shared" si="13"/>
        <v>85137</v>
      </c>
      <c r="Y38" s="18">
        <f t="shared" si="3"/>
        <v>14.038492614443964</v>
      </c>
    </row>
    <row r="39" spans="2:25" ht="19.5" customHeight="1">
      <c r="B39" s="12">
        <v>40631</v>
      </c>
      <c r="C39" s="7"/>
      <c r="D39" s="13">
        <v>11811</v>
      </c>
      <c r="E39" s="10">
        <f t="shared" si="4"/>
        <v>287928</v>
      </c>
      <c r="F39" s="14">
        <f t="shared" si="5"/>
        <v>597414</v>
      </c>
      <c r="G39" s="11"/>
      <c r="H39" s="13">
        <v>11039</v>
      </c>
      <c r="I39" s="10">
        <f t="shared" si="6"/>
        <v>218266</v>
      </c>
      <c r="J39" s="14">
        <f t="shared" si="7"/>
        <v>472054</v>
      </c>
      <c r="K39" s="11"/>
      <c r="L39" s="13">
        <v>12909</v>
      </c>
      <c r="M39" s="10">
        <f t="shared" si="8"/>
        <v>307368</v>
      </c>
      <c r="N39" s="14">
        <f t="shared" si="9"/>
        <v>619363</v>
      </c>
      <c r="O39" s="11"/>
      <c r="P39" s="21">
        <v>13407</v>
      </c>
      <c r="Q39" s="24">
        <f t="shared" si="10"/>
        <v>377585</v>
      </c>
      <c r="R39" s="23">
        <f t="shared" si="11"/>
        <v>704998</v>
      </c>
      <c r="S39" s="1"/>
      <c r="T39" s="15">
        <f t="shared" si="0"/>
        <v>498</v>
      </c>
      <c r="U39" s="18">
        <f t="shared" si="1"/>
        <v>3.857773646293284</v>
      </c>
      <c r="V39" s="15">
        <f t="shared" si="12"/>
        <v>70217</v>
      </c>
      <c r="W39" s="18">
        <f t="shared" si="2"/>
        <v>22.844603211785223</v>
      </c>
      <c r="X39" s="15">
        <f t="shared" si="13"/>
        <v>85635</v>
      </c>
      <c r="Y39" s="18">
        <f t="shared" si="3"/>
        <v>13.826302184663922</v>
      </c>
    </row>
    <row r="40" spans="2:25" ht="19.5" customHeight="1">
      <c r="B40" s="12">
        <v>40632</v>
      </c>
      <c r="C40" s="7"/>
      <c r="D40" s="22">
        <v>16302</v>
      </c>
      <c r="E40" s="10">
        <f t="shared" si="4"/>
        <v>304230</v>
      </c>
      <c r="F40" s="14">
        <f t="shared" si="5"/>
        <v>613716</v>
      </c>
      <c r="G40" s="11"/>
      <c r="H40" s="22">
        <v>7861</v>
      </c>
      <c r="I40" s="10">
        <f t="shared" si="6"/>
        <v>226127</v>
      </c>
      <c r="J40" s="14">
        <f t="shared" si="7"/>
        <v>479915</v>
      </c>
      <c r="K40" s="11"/>
      <c r="L40" s="22">
        <v>15766</v>
      </c>
      <c r="M40" s="10">
        <f t="shared" si="8"/>
        <v>323134</v>
      </c>
      <c r="N40" s="14">
        <f t="shared" si="9"/>
        <v>635129</v>
      </c>
      <c r="O40" s="11"/>
      <c r="P40" s="21">
        <v>11954</v>
      </c>
      <c r="Q40" s="24">
        <f t="shared" si="10"/>
        <v>389539</v>
      </c>
      <c r="R40" s="23">
        <f t="shared" si="11"/>
        <v>716952</v>
      </c>
      <c r="S40" s="1"/>
      <c r="T40" s="15">
        <f t="shared" si="0"/>
        <v>-3812</v>
      </c>
      <c r="U40" s="18">
        <f t="shared" si="1"/>
        <v>-24.178612203475833</v>
      </c>
      <c r="V40" s="15">
        <f t="shared" si="12"/>
        <v>66405</v>
      </c>
      <c r="W40" s="18">
        <f t="shared" si="2"/>
        <v>20.550298018778587</v>
      </c>
      <c r="X40" s="15">
        <f t="shared" si="13"/>
        <v>81823</v>
      </c>
      <c r="Y40" s="18">
        <f t="shared" si="3"/>
        <v>12.88289465604625</v>
      </c>
    </row>
    <row r="41" spans="2:25" ht="19.5" customHeight="1">
      <c r="B41" s="12">
        <v>40633</v>
      </c>
      <c r="C41" s="7"/>
      <c r="D41" s="22">
        <v>10581</v>
      </c>
      <c r="E41" s="10">
        <f t="shared" si="4"/>
        <v>314811</v>
      </c>
      <c r="F41" s="14">
        <f t="shared" si="5"/>
        <v>624297</v>
      </c>
      <c r="G41" s="11"/>
      <c r="H41" s="22">
        <v>9716</v>
      </c>
      <c r="I41" s="10">
        <f t="shared" si="6"/>
        <v>235843</v>
      </c>
      <c r="J41" s="14">
        <f t="shared" si="7"/>
        <v>489631</v>
      </c>
      <c r="K41" s="11"/>
      <c r="L41" s="22">
        <v>11864</v>
      </c>
      <c r="M41" s="10">
        <f t="shared" si="8"/>
        <v>334998</v>
      </c>
      <c r="N41" s="14">
        <f t="shared" si="9"/>
        <v>646993</v>
      </c>
      <c r="O41" s="11"/>
      <c r="P41" s="21">
        <v>8359</v>
      </c>
      <c r="Q41" s="24">
        <f t="shared" si="10"/>
        <v>397898</v>
      </c>
      <c r="R41" s="23">
        <f t="shared" si="11"/>
        <v>725311</v>
      </c>
      <c r="S41" s="1"/>
      <c r="T41" s="15">
        <f t="shared" si="0"/>
        <v>-3505</v>
      </c>
      <c r="U41" s="18">
        <f t="shared" si="1"/>
        <v>-29.54315576534053</v>
      </c>
      <c r="V41" s="15">
        <f t="shared" si="12"/>
        <v>62900</v>
      </c>
      <c r="W41" s="18">
        <f t="shared" si="2"/>
        <v>18.77623149988955</v>
      </c>
      <c r="X41" s="15">
        <f t="shared" si="13"/>
        <v>78318</v>
      </c>
      <c r="Y41" s="18">
        <f t="shared" si="3"/>
        <v>12.104922309824063</v>
      </c>
    </row>
    <row r="42" spans="2:24" ht="19.5" customHeight="1">
      <c r="B42" s="61" t="s">
        <v>12</v>
      </c>
      <c r="C42" s="7"/>
      <c r="D42" s="63" t="s">
        <v>15</v>
      </c>
      <c r="E42" s="64"/>
      <c r="F42" s="67">
        <f>SUM(D11:D41)+D7</f>
        <v>624297</v>
      </c>
      <c r="G42" s="11"/>
      <c r="H42" s="63" t="s">
        <v>16</v>
      </c>
      <c r="I42" s="64"/>
      <c r="J42" s="67">
        <f>SUM(H11:H41)+H7</f>
        <v>489631</v>
      </c>
      <c r="K42" s="11"/>
      <c r="L42" s="63" t="s">
        <v>17</v>
      </c>
      <c r="M42" s="64"/>
      <c r="N42" s="67">
        <f>SUM(L11:L41)+L7</f>
        <v>646993</v>
      </c>
      <c r="O42" s="11"/>
      <c r="P42" s="69" t="s">
        <v>18</v>
      </c>
      <c r="Q42" s="70"/>
      <c r="R42" s="67">
        <f>SUM(P11:P39)+P7</f>
        <v>704998</v>
      </c>
      <c r="T42" s="8"/>
      <c r="U42" s="8"/>
      <c r="V42" s="3"/>
      <c r="W42" s="3"/>
      <c r="X42" s="3"/>
    </row>
    <row r="43" spans="2:18" ht="18" customHeight="1">
      <c r="B43" s="62"/>
      <c r="D43" s="65">
        <f>SUM(D11:D41)</f>
        <v>314811</v>
      </c>
      <c r="E43" s="66"/>
      <c r="F43" s="68"/>
      <c r="G43" s="1"/>
      <c r="H43" s="65">
        <f>SUM(H11:H41)</f>
        <v>235843</v>
      </c>
      <c r="I43" s="66"/>
      <c r="J43" s="68"/>
      <c r="K43" s="1"/>
      <c r="L43" s="65">
        <f>SUM(L11:L41)</f>
        <v>334998</v>
      </c>
      <c r="M43" s="66"/>
      <c r="N43" s="68"/>
      <c r="O43" s="1"/>
      <c r="P43" s="65">
        <f>SUM(P11:P41)</f>
        <v>397898</v>
      </c>
      <c r="Q43" s="66"/>
      <c r="R43" s="68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L43:M43"/>
    <mergeCell ref="P42:Q42"/>
    <mergeCell ref="B42:B43"/>
    <mergeCell ref="D42:E42"/>
    <mergeCell ref="D43:E43"/>
    <mergeCell ref="F42:F43"/>
    <mergeCell ref="L6:N6"/>
    <mergeCell ref="L7:N7"/>
    <mergeCell ref="H42:I42"/>
    <mergeCell ref="L9:L10"/>
    <mergeCell ref="M9:M10"/>
    <mergeCell ref="D9:D10"/>
    <mergeCell ref="P5:R5"/>
    <mergeCell ref="P6:R6"/>
    <mergeCell ref="P7:R7"/>
    <mergeCell ref="T9:U9"/>
    <mergeCell ref="V9:W9"/>
    <mergeCell ref="X9:Y9"/>
    <mergeCell ref="R9:R10"/>
    <mergeCell ref="B2:Y2"/>
    <mergeCell ref="B3:Y3"/>
    <mergeCell ref="T5:Y7"/>
    <mergeCell ref="N9:N10"/>
    <mergeCell ref="P9:P10"/>
    <mergeCell ref="B9:B10"/>
    <mergeCell ref="Q9:Q10"/>
    <mergeCell ref="D5:F5"/>
    <mergeCell ref="D6:F6"/>
    <mergeCell ref="D7:F7"/>
    <mergeCell ref="I9:I10"/>
    <mergeCell ref="J9:J10"/>
    <mergeCell ref="L5:N5"/>
    <mergeCell ref="E9:E10"/>
    <mergeCell ref="F9:F10"/>
    <mergeCell ref="H9:H10"/>
    <mergeCell ref="H5:J5"/>
    <mergeCell ref="H6:J6"/>
    <mergeCell ref="H7:J7"/>
  </mergeCells>
  <conditionalFormatting sqref="T11:Y38 X33:X41 T33:T41 U38:X41 X39:Y41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  <ignoredError sqref="U28:Y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veli-gokkara</cp:lastModifiedBy>
  <cp:lastPrinted>2011-01-19T06:05:53Z</cp:lastPrinted>
  <dcterms:created xsi:type="dcterms:W3CDTF">2003-10-20T07:27:17Z</dcterms:created>
  <dcterms:modified xsi:type="dcterms:W3CDTF">2011-04-01T05:48:50Z</dcterms:modified>
  <cp:category/>
  <cp:version/>
  <cp:contentType/>
  <cp:contentStatus/>
</cp:coreProperties>
</file>